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dltt.sharepoint.com/Documents/Technique/Challenge Clubs Formateurs/"/>
    </mc:Choice>
  </mc:AlternateContent>
  <xr:revisionPtr revIDLastSave="0" documentId="8_{E5594A8F-F131-41EA-AC2F-734ADE5605DC}" xr6:coauthVersionLast="47" xr6:coauthVersionMax="47" xr10:uidLastSave="{00000000-0000-0000-0000-000000000000}"/>
  <bookViews>
    <workbookView xWindow="-110" yWindow="-110" windowWidth="19420" windowHeight="10300" firstSheet="1" activeTab="1" xr2:uid="{C8D0C1CB-0F1D-4873-AEEA-DA0788F6FAAD}"/>
  </bookViews>
  <sheets>
    <sheet name="Feuil3" sheetId="25" state="hidden" r:id="rId1"/>
    <sheet name="Classement_global" sheetId="19" r:id="rId2"/>
    <sheet name="CLT" sheetId="27" r:id="rId3"/>
    <sheet name="Total Points" sheetId="10" r:id="rId4"/>
    <sheet name="NOTICE" sheetId="28" state="hidden" r:id="rId5"/>
    <sheet name="BJEU" sheetId="22" state="hidden" r:id="rId6"/>
    <sheet name="Feuil1" sheetId="24" state="hidden" r:id="rId7"/>
    <sheet name="GPX" sheetId="20" r:id="rId8"/>
    <sheet name="RESUL_GP" sheetId="23" state="hidden" r:id="rId9"/>
    <sheet name="FRANCE" sheetId="21" state="hidden" r:id="rId10"/>
    <sheet name="Feuil4" sheetId="26" state="hidden" r:id="rId11"/>
    <sheet name="CRITF" sheetId="9" r:id="rId12"/>
    <sheet name="Feuil2" sheetId="11" state="hidden" r:id="rId13"/>
  </sheets>
  <definedNames>
    <definedName name="_xlnm._FilterDatabase" localSheetId="5" hidden="1">BJEU!$A$2:$X$349</definedName>
    <definedName name="_xlnm._FilterDatabase" localSheetId="11" hidden="1">CRITF!$A$1:$R$1</definedName>
    <definedName name="_xlnm._FilterDatabase" localSheetId="9" hidden="1">FRANCE!$A$2:$BA$2</definedName>
    <definedName name="_xlnm._FilterDatabase" localSheetId="7" hidden="1">GPX!$A$2:$AQ$348</definedName>
    <definedName name="_xlnm.Print_Area" localSheetId="5">BJEU!$A$1:$F$319</definedName>
    <definedName name="_xlnm.Print_Area" localSheetId="1">Classement_global!$A$1:$I$48</definedName>
    <definedName name="_xlnm.Print_Area" localSheetId="11">CRITF!$A$1:$D$139</definedName>
    <definedName name="_xlnm.Print_Area" localSheetId="0">Feuil3!$A$1:$F$154</definedName>
    <definedName name="_xlnm.Print_Area" localSheetId="10">Feuil4!$A$1:$E$271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4" i="20" l="1"/>
  <c r="AH76" i="20"/>
  <c r="AH68" i="20"/>
  <c r="AH53" i="20"/>
  <c r="AH48" i="20"/>
  <c r="AH39" i="20"/>
  <c r="AH33" i="20"/>
  <c r="AH28" i="20"/>
  <c r="AH17" i="20"/>
  <c r="AH14" i="20"/>
  <c r="AH11" i="20"/>
  <c r="R347" i="9"/>
  <c r="F3" i="27"/>
  <c r="F4" i="27"/>
  <c r="H4" i="27" s="1"/>
  <c r="F5" i="27"/>
  <c r="F6" i="27"/>
  <c r="F7" i="27"/>
  <c r="H7" i="27" s="1"/>
  <c r="F8" i="27"/>
  <c r="H8" i="27" s="1"/>
  <c r="F9" i="27"/>
  <c r="H9" i="27" s="1"/>
  <c r="F10" i="27"/>
  <c r="F11" i="27"/>
  <c r="F12" i="27"/>
  <c r="F13" i="27"/>
  <c r="F14" i="27"/>
  <c r="F15" i="27"/>
  <c r="F16" i="27"/>
  <c r="H16" i="27" s="1"/>
  <c r="F17" i="27"/>
  <c r="E3" i="9"/>
  <c r="E4" i="9" s="1"/>
  <c r="E5" i="9" s="1"/>
  <c r="E6" i="9" s="1"/>
  <c r="E7" i="9" s="1"/>
  <c r="E8" i="9" s="1"/>
  <c r="E9" i="9" s="1"/>
  <c r="E10" i="9" s="1"/>
  <c r="E11" i="9" s="1"/>
  <c r="E12" i="9" s="1"/>
  <c r="E2" i="9"/>
  <c r="E82" i="9"/>
  <c r="E81" i="9"/>
  <c r="E80" i="9"/>
  <c r="E79" i="9"/>
  <c r="E78" i="9"/>
  <c r="E77" i="9"/>
  <c r="E76" i="9"/>
  <c r="E75" i="9"/>
  <c r="E74" i="9"/>
  <c r="E73" i="9"/>
  <c r="E72" i="9"/>
  <c r="E136" i="9"/>
  <c r="E137" i="9" s="1"/>
  <c r="E138" i="9" s="1"/>
  <c r="E139" i="9" s="1"/>
  <c r="E134" i="9"/>
  <c r="E135" i="9" s="1"/>
  <c r="E133" i="9"/>
  <c r="E132" i="9"/>
  <c r="E131" i="9"/>
  <c r="E130" i="9"/>
  <c r="E128" i="9"/>
  <c r="E129" i="9" s="1"/>
  <c r="E125" i="9"/>
  <c r="E124" i="9"/>
  <c r="E122" i="9"/>
  <c r="E123" i="9" s="1"/>
  <c r="E121" i="9"/>
  <c r="E120" i="9"/>
  <c r="E117" i="9"/>
  <c r="E118" i="9" s="1"/>
  <c r="E119" i="9" s="1"/>
  <c r="E116" i="9"/>
  <c r="E114" i="9"/>
  <c r="E115" i="9" s="1"/>
  <c r="E111" i="9"/>
  <c r="E108" i="9"/>
  <c r="E109" i="9" s="1"/>
  <c r="E110" i="9" s="1"/>
  <c r="E107" i="9"/>
  <c r="E106" i="9"/>
  <c r="E105" i="9"/>
  <c r="E104" i="9"/>
  <c r="E103" i="9"/>
  <c r="E102" i="9"/>
  <c r="E101" i="9"/>
  <c r="E100" i="9"/>
  <c r="E97" i="9"/>
  <c r="E96" i="9"/>
  <c r="E95" i="9"/>
  <c r="E94" i="9"/>
  <c r="E93" i="9"/>
  <c r="E92" i="9"/>
  <c r="E91" i="9"/>
  <c r="E90" i="9"/>
  <c r="E89" i="9"/>
  <c r="E88" i="9"/>
  <c r="E87" i="9"/>
  <c r="E86" i="9"/>
  <c r="E69" i="9"/>
  <c r="E68" i="9"/>
  <c r="E67" i="9"/>
  <c r="E66" i="9"/>
  <c r="E65" i="9"/>
  <c r="E64" i="9"/>
  <c r="E62" i="9"/>
  <c r="E63" i="9" s="1"/>
  <c r="E61" i="9"/>
  <c r="E60" i="9"/>
  <c r="E58" i="9"/>
  <c r="E59" i="9" s="1"/>
  <c r="E55" i="9"/>
  <c r="E54" i="9"/>
  <c r="E52" i="9"/>
  <c r="E53" i="9" s="1"/>
  <c r="E51" i="9"/>
  <c r="E50" i="9"/>
  <c r="E48" i="9"/>
  <c r="E49" i="9" s="1"/>
  <c r="E47" i="9"/>
  <c r="E46" i="9"/>
  <c r="E45" i="9"/>
  <c r="E44" i="9"/>
  <c r="E41" i="9"/>
  <c r="E40" i="9"/>
  <c r="E39" i="9"/>
  <c r="E38" i="9"/>
  <c r="E35" i="9"/>
  <c r="E36" i="9" s="1"/>
  <c r="E37" i="9" s="1"/>
  <c r="E34" i="9"/>
  <c r="E32" i="9"/>
  <c r="E33" i="9" s="1"/>
  <c r="E30" i="9"/>
  <c r="E31" i="9" s="1"/>
  <c r="E27" i="9"/>
  <c r="E26" i="9"/>
  <c r="E25" i="9"/>
  <c r="E24" i="9"/>
  <c r="E23" i="9"/>
  <c r="E22" i="9"/>
  <c r="E21" i="9"/>
  <c r="E20" i="9"/>
  <c r="E18" i="9"/>
  <c r="E19" i="9" s="1"/>
  <c r="E17" i="9"/>
  <c r="E16" i="9"/>
  <c r="AE3" i="27"/>
  <c r="AE4" i="27"/>
  <c r="AG4" i="27" s="1"/>
  <c r="AE5" i="27"/>
  <c r="AG5" i="27" s="1"/>
  <c r="AE6" i="27"/>
  <c r="AE7" i="27"/>
  <c r="AE8" i="27"/>
  <c r="AG8" i="27" s="1"/>
  <c r="AE9" i="27"/>
  <c r="AE10" i="27"/>
  <c r="AG10" i="27" s="1"/>
  <c r="AE11" i="27"/>
  <c r="AE12" i="27"/>
  <c r="AG12" i="27" s="1"/>
  <c r="AE13" i="27"/>
  <c r="AG13" i="27" s="1"/>
  <c r="AE14" i="27"/>
  <c r="AE15" i="27"/>
  <c r="AE16" i="27"/>
  <c r="AG16" i="27" s="1"/>
  <c r="AE17" i="27"/>
  <c r="AK17" i="27"/>
  <c r="AJ17" i="27"/>
  <c r="AL17" i="27" s="1"/>
  <c r="AK16" i="27"/>
  <c r="AJ16" i="27"/>
  <c r="AL16" i="27" s="1"/>
  <c r="AK15" i="27"/>
  <c r="AJ15" i="27"/>
  <c r="AL15" i="27" s="1"/>
  <c r="AK14" i="27"/>
  <c r="AJ14" i="27"/>
  <c r="AL14" i="27" s="1"/>
  <c r="AK13" i="27"/>
  <c r="AJ13" i="27"/>
  <c r="AL13" i="27" s="1"/>
  <c r="AK12" i="27"/>
  <c r="AJ12" i="27"/>
  <c r="AL12" i="27" s="1"/>
  <c r="AK11" i="27"/>
  <c r="AJ11" i="27"/>
  <c r="AL11" i="27" s="1"/>
  <c r="AK10" i="27"/>
  <c r="AJ10" i="27"/>
  <c r="AL10" i="27" s="1"/>
  <c r="AK9" i="27"/>
  <c r="AJ9" i="27"/>
  <c r="AL9" i="27" s="1"/>
  <c r="AK8" i="27"/>
  <c r="AJ8" i="27"/>
  <c r="AL8" i="27" s="1"/>
  <c r="AK7" i="27"/>
  <c r="AJ7" i="27"/>
  <c r="AL7" i="27" s="1"/>
  <c r="AK6" i="27"/>
  <c r="AJ6" i="27"/>
  <c r="AL6" i="27" s="1"/>
  <c r="AK5" i="27"/>
  <c r="AJ5" i="27"/>
  <c r="AL5" i="27" s="1"/>
  <c r="AK4" i="27"/>
  <c r="AJ4" i="27"/>
  <c r="AL4" i="27" s="1"/>
  <c r="AK3" i="27"/>
  <c r="AJ3" i="27"/>
  <c r="AL3" i="27" s="1"/>
  <c r="AF17" i="27"/>
  <c r="AG17" i="27"/>
  <c r="AF16" i="27"/>
  <c r="AF15" i="27"/>
  <c r="AG15" i="27"/>
  <c r="AF14" i="27"/>
  <c r="AG14" i="27"/>
  <c r="AF13" i="27"/>
  <c r="AF12" i="27"/>
  <c r="AF11" i="27"/>
  <c r="AG11" i="27"/>
  <c r="AF10" i="27"/>
  <c r="AF9" i="27"/>
  <c r="AG9" i="27"/>
  <c r="AF8" i="27"/>
  <c r="AF7" i="27"/>
  <c r="AG7" i="27"/>
  <c r="AF6" i="27"/>
  <c r="AG6" i="27"/>
  <c r="AF5" i="27"/>
  <c r="AF4" i="27"/>
  <c r="AF3" i="27"/>
  <c r="AG3" i="27"/>
  <c r="AA17" i="27"/>
  <c r="Z17" i="27"/>
  <c r="AB17" i="27" s="1"/>
  <c r="AA16" i="27"/>
  <c r="Z16" i="27"/>
  <c r="AB16" i="27" s="1"/>
  <c r="AA15" i="27"/>
  <c r="Z15" i="27"/>
  <c r="AB15" i="27" s="1"/>
  <c r="AA14" i="27"/>
  <c r="Z14" i="27"/>
  <c r="AB14" i="27" s="1"/>
  <c r="AA13" i="27"/>
  <c r="Z13" i="27"/>
  <c r="AB13" i="27" s="1"/>
  <c r="AA12" i="27"/>
  <c r="Z12" i="27"/>
  <c r="AB12" i="27" s="1"/>
  <c r="AA11" i="27"/>
  <c r="Z11" i="27"/>
  <c r="AB11" i="27" s="1"/>
  <c r="AA10" i="27"/>
  <c r="Z10" i="27"/>
  <c r="AB10" i="27" s="1"/>
  <c r="AA9" i="27"/>
  <c r="Z9" i="27"/>
  <c r="AB9" i="27" s="1"/>
  <c r="AA8" i="27"/>
  <c r="Z8" i="27"/>
  <c r="AB8" i="27" s="1"/>
  <c r="AA7" i="27"/>
  <c r="Z7" i="27"/>
  <c r="AB7" i="27" s="1"/>
  <c r="AA6" i="27"/>
  <c r="Z6" i="27"/>
  <c r="AB6" i="27" s="1"/>
  <c r="AA5" i="27"/>
  <c r="Z5" i="27"/>
  <c r="AB5" i="27" s="1"/>
  <c r="AA4" i="27"/>
  <c r="Z4" i="27"/>
  <c r="AB4" i="27" s="1"/>
  <c r="AA3" i="27"/>
  <c r="Z3" i="27"/>
  <c r="AB3" i="27" s="1"/>
  <c r="V17" i="27"/>
  <c r="U17" i="27"/>
  <c r="W17" i="27" s="1"/>
  <c r="V16" i="27"/>
  <c r="U16" i="27"/>
  <c r="W16" i="27" s="1"/>
  <c r="V15" i="27"/>
  <c r="U15" i="27"/>
  <c r="W15" i="27" s="1"/>
  <c r="V14" i="27"/>
  <c r="U14" i="27"/>
  <c r="W14" i="27" s="1"/>
  <c r="V13" i="27"/>
  <c r="U13" i="27"/>
  <c r="W13" i="27" s="1"/>
  <c r="V12" i="27"/>
  <c r="U12" i="27"/>
  <c r="W12" i="27" s="1"/>
  <c r="V11" i="27"/>
  <c r="U11" i="27"/>
  <c r="W11" i="27" s="1"/>
  <c r="V10" i="27"/>
  <c r="U10" i="27"/>
  <c r="W10" i="27" s="1"/>
  <c r="V9" i="27"/>
  <c r="U9" i="27"/>
  <c r="W9" i="27" s="1"/>
  <c r="V8" i="27"/>
  <c r="U8" i="27"/>
  <c r="W8" i="27" s="1"/>
  <c r="V7" i="27"/>
  <c r="U7" i="27"/>
  <c r="W7" i="27" s="1"/>
  <c r="V6" i="27"/>
  <c r="U6" i="27"/>
  <c r="W6" i="27" s="1"/>
  <c r="V5" i="27"/>
  <c r="U5" i="27"/>
  <c r="W5" i="27" s="1"/>
  <c r="V4" i="27"/>
  <c r="U4" i="27"/>
  <c r="W4" i="27" s="1"/>
  <c r="V3" i="27"/>
  <c r="U3" i="27"/>
  <c r="W3" i="27" s="1"/>
  <c r="Q17" i="27"/>
  <c r="P17" i="27"/>
  <c r="R17" i="27" s="1"/>
  <c r="Q16" i="27"/>
  <c r="P16" i="27"/>
  <c r="R16" i="27" s="1"/>
  <c r="Q15" i="27"/>
  <c r="P15" i="27"/>
  <c r="R15" i="27" s="1"/>
  <c r="Q14" i="27"/>
  <c r="P14" i="27"/>
  <c r="R14" i="27" s="1"/>
  <c r="Q13" i="27"/>
  <c r="P13" i="27"/>
  <c r="R13" i="27" s="1"/>
  <c r="Q12" i="27"/>
  <c r="P12" i="27"/>
  <c r="R12" i="27" s="1"/>
  <c r="Q11" i="27"/>
  <c r="P11" i="27"/>
  <c r="R11" i="27" s="1"/>
  <c r="Q10" i="27"/>
  <c r="P10" i="27"/>
  <c r="R10" i="27" s="1"/>
  <c r="Q9" i="27"/>
  <c r="P9" i="27"/>
  <c r="R9" i="27" s="1"/>
  <c r="Q8" i="27"/>
  <c r="P8" i="27"/>
  <c r="R8" i="27" s="1"/>
  <c r="Q7" i="27"/>
  <c r="P7" i="27"/>
  <c r="R7" i="27" s="1"/>
  <c r="Q6" i="27"/>
  <c r="P6" i="27"/>
  <c r="R6" i="27" s="1"/>
  <c r="Q5" i="27"/>
  <c r="P5" i="27"/>
  <c r="R5" i="27" s="1"/>
  <c r="Q4" i="27"/>
  <c r="P4" i="27"/>
  <c r="R4" i="27" s="1"/>
  <c r="Q3" i="27"/>
  <c r="P3" i="27"/>
  <c r="R3" i="27" s="1"/>
  <c r="L17" i="27"/>
  <c r="K17" i="27"/>
  <c r="M17" i="27" s="1"/>
  <c r="L16" i="27"/>
  <c r="K16" i="27"/>
  <c r="M16" i="27" s="1"/>
  <c r="L15" i="27"/>
  <c r="K15" i="27"/>
  <c r="M15" i="27" s="1"/>
  <c r="L14" i="27"/>
  <c r="K14" i="27"/>
  <c r="M14" i="27" s="1"/>
  <c r="L13" i="27"/>
  <c r="K13" i="27"/>
  <c r="M13" i="27" s="1"/>
  <c r="L12" i="27"/>
  <c r="K12" i="27"/>
  <c r="M12" i="27" s="1"/>
  <c r="L11" i="27"/>
  <c r="K11" i="27"/>
  <c r="M11" i="27" s="1"/>
  <c r="L10" i="27"/>
  <c r="K10" i="27"/>
  <c r="M10" i="27" s="1"/>
  <c r="L9" i="27"/>
  <c r="K9" i="27"/>
  <c r="M9" i="27" s="1"/>
  <c r="L8" i="27"/>
  <c r="K8" i="27"/>
  <c r="M8" i="27" s="1"/>
  <c r="L7" i="27"/>
  <c r="K7" i="27"/>
  <c r="M7" i="27" s="1"/>
  <c r="L6" i="27"/>
  <c r="K6" i="27"/>
  <c r="M6" i="27" s="1"/>
  <c r="L5" i="27"/>
  <c r="K5" i="27"/>
  <c r="M5" i="27" s="1"/>
  <c r="L4" i="27"/>
  <c r="K4" i="27"/>
  <c r="M4" i="27" s="1"/>
  <c r="L3" i="27"/>
  <c r="K3" i="27"/>
  <c r="M3" i="27" s="1"/>
  <c r="G17" i="27"/>
  <c r="H17" i="27"/>
  <c r="G16" i="27"/>
  <c r="G15" i="27"/>
  <c r="H15" i="27"/>
  <c r="G14" i="27"/>
  <c r="H14" i="27"/>
  <c r="G13" i="27"/>
  <c r="H13" i="27"/>
  <c r="G12" i="27"/>
  <c r="H12" i="27"/>
  <c r="G11" i="27"/>
  <c r="H11" i="27"/>
  <c r="G10" i="27"/>
  <c r="H10" i="27"/>
  <c r="G9" i="27"/>
  <c r="G8" i="27"/>
  <c r="G7" i="27"/>
  <c r="G6" i="27"/>
  <c r="H6" i="27"/>
  <c r="G5" i="27"/>
  <c r="H5" i="27"/>
  <c r="G4" i="27"/>
  <c r="G3" i="27"/>
  <c r="H3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3" i="27"/>
  <c r="C349" i="22"/>
  <c r="C348" i="22"/>
  <c r="E348" i="22" s="1"/>
  <c r="C347" i="22"/>
  <c r="C346" i="22"/>
  <c r="E346" i="22" s="1"/>
  <c r="C345" i="22"/>
  <c r="C344" i="22"/>
  <c r="E344" i="22" s="1"/>
  <c r="C343" i="22"/>
  <c r="C342" i="22"/>
  <c r="E342" i="22" s="1"/>
  <c r="C341" i="22"/>
  <c r="E341" i="22" s="1"/>
  <c r="C340" i="22"/>
  <c r="C339" i="22"/>
  <c r="C338" i="22"/>
  <c r="C337" i="22"/>
  <c r="C336" i="22"/>
  <c r="E336" i="22" s="1"/>
  <c r="C335" i="22"/>
  <c r="C334" i="22"/>
  <c r="C333" i="22"/>
  <c r="C332" i="22"/>
  <c r="E332" i="22" s="1"/>
  <c r="C331" i="22"/>
  <c r="C330" i="22"/>
  <c r="E330" i="22" s="1"/>
  <c r="C329" i="22"/>
  <c r="E329" i="22" s="1"/>
  <c r="C328" i="22"/>
  <c r="E328" i="22" s="1"/>
  <c r="C327" i="22"/>
  <c r="C326" i="22"/>
  <c r="C325" i="22"/>
  <c r="C324" i="22"/>
  <c r="E324" i="22" s="1"/>
  <c r="C323" i="22"/>
  <c r="C322" i="22"/>
  <c r="C321" i="22"/>
  <c r="C320" i="22"/>
  <c r="E320" i="22" s="1"/>
  <c r="C319" i="22"/>
  <c r="C318" i="22"/>
  <c r="E318" i="22" s="1"/>
  <c r="C317" i="22"/>
  <c r="E317" i="22" s="1"/>
  <c r="C316" i="22"/>
  <c r="E316" i="22" s="1"/>
  <c r="C315" i="22"/>
  <c r="C314" i="22"/>
  <c r="C313" i="22"/>
  <c r="C312" i="22"/>
  <c r="E312" i="22" s="1"/>
  <c r="C311" i="22"/>
  <c r="C310" i="22"/>
  <c r="C309" i="22"/>
  <c r="C308" i="22"/>
  <c r="E308" i="22" s="1"/>
  <c r="C307" i="22"/>
  <c r="C306" i="22"/>
  <c r="E306" i="22" s="1"/>
  <c r="C305" i="22"/>
  <c r="C304" i="22"/>
  <c r="C303" i="22"/>
  <c r="C302" i="22"/>
  <c r="C301" i="22"/>
  <c r="C300" i="22"/>
  <c r="E300" i="22" s="1"/>
  <c r="C299" i="22"/>
  <c r="C298" i="22"/>
  <c r="E298" i="22" s="1"/>
  <c r="C297" i="22"/>
  <c r="C296" i="22"/>
  <c r="E296" i="22" s="1"/>
  <c r="C295" i="22"/>
  <c r="C294" i="22"/>
  <c r="E294" i="22" s="1"/>
  <c r="C293" i="22"/>
  <c r="E293" i="22" s="1"/>
  <c r="C292" i="22"/>
  <c r="C291" i="22"/>
  <c r="C290" i="22"/>
  <c r="C289" i="22"/>
  <c r="C288" i="22"/>
  <c r="E288" i="22" s="1"/>
  <c r="C287" i="22"/>
  <c r="C286" i="22"/>
  <c r="C284" i="22"/>
  <c r="C283" i="22"/>
  <c r="C282" i="22"/>
  <c r="C281" i="22"/>
  <c r="E281" i="22" s="1"/>
  <c r="C280" i="22"/>
  <c r="E280" i="22" s="1"/>
  <c r="C279" i="22"/>
  <c r="E279" i="22" s="1"/>
  <c r="C278" i="22"/>
  <c r="C277" i="22"/>
  <c r="C276" i="22"/>
  <c r="C275" i="22"/>
  <c r="C274" i="22"/>
  <c r="C273" i="22"/>
  <c r="C272" i="22"/>
  <c r="C271" i="22"/>
  <c r="C270" i="22"/>
  <c r="C269" i="22"/>
  <c r="E269" i="22" s="1"/>
  <c r="C268" i="22"/>
  <c r="E268" i="22" s="1"/>
  <c r="C267" i="22"/>
  <c r="E267" i="22" s="1"/>
  <c r="C266" i="22"/>
  <c r="C265" i="22"/>
  <c r="C264" i="22"/>
  <c r="C263" i="22"/>
  <c r="C262" i="22"/>
  <c r="C261" i="22"/>
  <c r="C260" i="22"/>
  <c r="C259" i="22"/>
  <c r="C258" i="22"/>
  <c r="C257" i="22"/>
  <c r="E257" i="22" s="1"/>
  <c r="C256" i="22"/>
  <c r="E256" i="22" s="1"/>
  <c r="C255" i="22"/>
  <c r="C254" i="22"/>
  <c r="C253" i="22"/>
  <c r="C252" i="22"/>
  <c r="C251" i="22"/>
  <c r="C250" i="22"/>
  <c r="C249" i="22"/>
  <c r="C248" i="22"/>
  <c r="C247" i="22"/>
  <c r="C246" i="22"/>
  <c r="C245" i="22"/>
  <c r="E245" i="22" s="1"/>
  <c r="C243" i="22"/>
  <c r="C242" i="22"/>
  <c r="C241" i="22"/>
  <c r="E241" i="22" s="1"/>
  <c r="C240" i="22"/>
  <c r="C239" i="22"/>
  <c r="C238" i="22"/>
  <c r="C237" i="22"/>
  <c r="C236" i="22"/>
  <c r="E236" i="22" s="1"/>
  <c r="C235" i="22"/>
  <c r="C234" i="22"/>
  <c r="E234" i="22" s="1"/>
  <c r="C233" i="22"/>
  <c r="C232" i="22"/>
  <c r="E232" i="22" s="1"/>
  <c r="C231" i="22"/>
  <c r="E231" i="22" s="1"/>
  <c r="C230" i="22"/>
  <c r="E230" i="22" s="1"/>
  <c r="C229" i="22"/>
  <c r="E229" i="22" s="1"/>
  <c r="C228" i="22"/>
  <c r="C227" i="22"/>
  <c r="C226" i="22"/>
  <c r="C225" i="22"/>
  <c r="C224" i="22"/>
  <c r="E224" i="22" s="1"/>
  <c r="C223" i="22"/>
  <c r="C222" i="22"/>
  <c r="E222" i="22" s="1"/>
  <c r="C221" i="22"/>
  <c r="C220" i="22"/>
  <c r="E220" i="22" s="1"/>
  <c r="C219" i="22"/>
  <c r="E219" i="22" s="1"/>
  <c r="C218" i="22"/>
  <c r="E218" i="22" s="1"/>
  <c r="C217" i="22"/>
  <c r="E217" i="22" s="1"/>
  <c r="C216" i="22"/>
  <c r="C215" i="22"/>
  <c r="C214" i="22"/>
  <c r="C213" i="22"/>
  <c r="C212" i="22"/>
  <c r="E212" i="22" s="1"/>
  <c r="C211" i="22"/>
  <c r="C210" i="22"/>
  <c r="E210" i="22" s="1"/>
  <c r="C207" i="22"/>
  <c r="C206" i="22"/>
  <c r="C205" i="22"/>
  <c r="E205" i="22" s="1"/>
  <c r="C204" i="22"/>
  <c r="E204" i="22" s="1"/>
  <c r="C203" i="22"/>
  <c r="C202" i="22"/>
  <c r="C201" i="22"/>
  <c r="C200" i="22"/>
  <c r="E200" i="22" s="1"/>
  <c r="C199" i="22"/>
  <c r="E199" i="22" s="1"/>
  <c r="C198" i="22"/>
  <c r="E198" i="22" s="1"/>
  <c r="C197" i="22"/>
  <c r="C196" i="22"/>
  <c r="C195" i="22"/>
  <c r="C194" i="22"/>
  <c r="E194" i="22" s="1"/>
  <c r="C193" i="22"/>
  <c r="E193" i="22" s="1"/>
  <c r="C192" i="22"/>
  <c r="E192" i="22" s="1"/>
  <c r="C191" i="22"/>
  <c r="C190" i="22"/>
  <c r="C189" i="22"/>
  <c r="C188" i="22"/>
  <c r="E188" i="22" s="1"/>
  <c r="C187" i="22"/>
  <c r="E187" i="22" s="1"/>
  <c r="C186" i="22"/>
  <c r="E186" i="22" s="1"/>
  <c r="C185" i="22"/>
  <c r="C184" i="22"/>
  <c r="C183" i="22"/>
  <c r="C182" i="22"/>
  <c r="E182" i="22" s="1"/>
  <c r="C181" i="22"/>
  <c r="E181" i="22" s="1"/>
  <c r="C180" i="22"/>
  <c r="E180" i="22" s="1"/>
  <c r="C179" i="22"/>
  <c r="C178" i="22"/>
  <c r="C177" i="22"/>
  <c r="C176" i="22"/>
  <c r="E176" i="22" s="1"/>
  <c r="C175" i="22"/>
  <c r="E175" i="22" s="1"/>
  <c r="C174" i="22"/>
  <c r="E174" i="22" s="1"/>
  <c r="C173" i="22"/>
  <c r="C172" i="22"/>
  <c r="C171" i="22"/>
  <c r="C170" i="22"/>
  <c r="C169" i="22"/>
  <c r="E169" i="22" s="1"/>
  <c r="C168" i="22"/>
  <c r="E168" i="22" s="1"/>
  <c r="C167" i="22"/>
  <c r="C166" i="22"/>
  <c r="C165" i="22"/>
  <c r="C164" i="22"/>
  <c r="E164" i="22" s="1"/>
  <c r="C163" i="22"/>
  <c r="E163" i="22" s="1"/>
  <c r="C162" i="22"/>
  <c r="E162" i="22" s="1"/>
  <c r="C161" i="22"/>
  <c r="C160" i="22"/>
  <c r="C159" i="22"/>
  <c r="C158" i="22"/>
  <c r="E158" i="22" s="1"/>
  <c r="C157" i="22"/>
  <c r="E157" i="22" s="1"/>
  <c r="C156" i="22"/>
  <c r="E156" i="22" s="1"/>
  <c r="C155" i="22"/>
  <c r="C153" i="22"/>
  <c r="C152" i="22"/>
  <c r="C151" i="22"/>
  <c r="E151" i="22" s="1"/>
  <c r="C150" i="22"/>
  <c r="E150" i="22" s="1"/>
  <c r="C149" i="22"/>
  <c r="C148" i="22"/>
  <c r="C147" i="22"/>
  <c r="C146" i="22"/>
  <c r="C144" i="22"/>
  <c r="E144" i="22" s="1"/>
  <c r="C143" i="22"/>
  <c r="E143" i="22" s="1"/>
  <c r="C142" i="22"/>
  <c r="E142" i="22" s="1"/>
  <c r="C141" i="22"/>
  <c r="C140" i="22"/>
  <c r="C139" i="22"/>
  <c r="C138" i="22"/>
  <c r="E138" i="22" s="1"/>
  <c r="C136" i="22"/>
  <c r="C135" i="22"/>
  <c r="C134" i="22"/>
  <c r="C133" i="22"/>
  <c r="E133" i="22" s="1"/>
  <c r="C132" i="22"/>
  <c r="C131" i="22"/>
  <c r="C130" i="22"/>
  <c r="E130" i="22" s="1"/>
  <c r="C129" i="22"/>
  <c r="E129" i="22" s="1"/>
  <c r="C128" i="22"/>
  <c r="E128" i="22" s="1"/>
  <c r="C127" i="22"/>
  <c r="C126" i="22"/>
  <c r="C123" i="22"/>
  <c r="C122" i="22"/>
  <c r="C121" i="22"/>
  <c r="E121" i="22" s="1"/>
  <c r="C120" i="22"/>
  <c r="C119" i="22"/>
  <c r="C118" i="22"/>
  <c r="C117" i="22"/>
  <c r="E117" i="22" s="1"/>
  <c r="C116" i="22"/>
  <c r="E116" i="22" s="1"/>
  <c r="C115" i="22"/>
  <c r="E115" i="22" s="1"/>
  <c r="C114" i="22"/>
  <c r="E114" i="22" s="1"/>
  <c r="C113" i="22"/>
  <c r="C112" i="22"/>
  <c r="C111" i="22"/>
  <c r="C110" i="22"/>
  <c r="C109" i="22"/>
  <c r="E109" i="22" s="1"/>
  <c r="C107" i="22"/>
  <c r="C106" i="22"/>
  <c r="C105" i="22"/>
  <c r="C104" i="22"/>
  <c r="E104" i="22" s="1"/>
  <c r="C103" i="22"/>
  <c r="E103" i="22" s="1"/>
  <c r="C102" i="22"/>
  <c r="E102" i="22" s="1"/>
  <c r="C101" i="22"/>
  <c r="C100" i="22"/>
  <c r="C99" i="22"/>
  <c r="C98" i="22"/>
  <c r="C97" i="22"/>
  <c r="E97" i="22" s="1"/>
  <c r="C96" i="22"/>
  <c r="E96" i="22" s="1"/>
  <c r="C95" i="22"/>
  <c r="C94" i="22"/>
  <c r="C93" i="22"/>
  <c r="C92" i="22"/>
  <c r="E92" i="22" s="1"/>
  <c r="C91" i="22"/>
  <c r="E91" i="22" s="1"/>
  <c r="C90" i="22"/>
  <c r="E90" i="22" s="1"/>
  <c r="C89" i="22"/>
  <c r="C88" i="22"/>
  <c r="C87" i="22"/>
  <c r="C86" i="22"/>
  <c r="C85" i="22"/>
  <c r="E85" i="22" s="1"/>
  <c r="C84" i="22"/>
  <c r="E84" i="22" s="1"/>
  <c r="C83" i="22"/>
  <c r="C82" i="22"/>
  <c r="C81" i="22"/>
  <c r="C80" i="22"/>
  <c r="E80" i="22" s="1"/>
  <c r="C79" i="22"/>
  <c r="E79" i="22" s="1"/>
  <c r="C78" i="22"/>
  <c r="E78" i="22" s="1"/>
  <c r="C77" i="22"/>
  <c r="C76" i="22"/>
  <c r="C75" i="22"/>
  <c r="C74" i="22"/>
  <c r="C73" i="22"/>
  <c r="E73" i="22" s="1"/>
  <c r="C72" i="22"/>
  <c r="E72" i="22" s="1"/>
  <c r="C71" i="22"/>
  <c r="C70" i="22"/>
  <c r="C69" i="22"/>
  <c r="C68" i="22"/>
  <c r="E68" i="22" s="1"/>
  <c r="C67" i="22"/>
  <c r="E67" i="22" s="1"/>
  <c r="C66" i="22"/>
  <c r="E66" i="22" s="1"/>
  <c r="C65" i="22"/>
  <c r="C64" i="22"/>
  <c r="C63" i="22"/>
  <c r="C62" i="22"/>
  <c r="C61" i="22"/>
  <c r="E61" i="22" s="1"/>
  <c r="C60" i="22"/>
  <c r="E60" i="22" s="1"/>
  <c r="C59" i="22"/>
  <c r="C58" i="22"/>
  <c r="C57" i="22"/>
  <c r="C56" i="22"/>
  <c r="E56" i="22" s="1"/>
  <c r="C55" i="22"/>
  <c r="E55" i="22" s="1"/>
  <c r="C54" i="22"/>
  <c r="E54" i="22" s="1"/>
  <c r="C53" i="22"/>
  <c r="C52" i="22"/>
  <c r="C51" i="22"/>
  <c r="C50" i="22"/>
  <c r="C49" i="22"/>
  <c r="E49" i="22" s="1"/>
  <c r="C48" i="22"/>
  <c r="E48" i="22" s="1"/>
  <c r="C47" i="22"/>
  <c r="C46" i="22"/>
  <c r="C45" i="22"/>
  <c r="C44" i="22"/>
  <c r="E44" i="22" s="1"/>
  <c r="C43" i="22"/>
  <c r="E43" i="22" s="1"/>
  <c r="C42" i="22"/>
  <c r="E42" i="22" s="1"/>
  <c r="C41" i="22"/>
  <c r="C40" i="22"/>
  <c r="C39" i="22"/>
  <c r="C38" i="22"/>
  <c r="C37" i="22"/>
  <c r="E37" i="22" s="1"/>
  <c r="C36" i="22"/>
  <c r="E36" i="22" s="1"/>
  <c r="C35" i="22"/>
  <c r="C34" i="22"/>
  <c r="C33" i="22"/>
  <c r="C32" i="22"/>
  <c r="E32" i="22" s="1"/>
  <c r="C31" i="22"/>
  <c r="E31" i="22" s="1"/>
  <c r="C30" i="22"/>
  <c r="E30" i="22" s="1"/>
  <c r="C29" i="22"/>
  <c r="C28" i="22"/>
  <c r="C27" i="22"/>
  <c r="C26" i="22"/>
  <c r="C25" i="22"/>
  <c r="E25" i="22" s="1"/>
  <c r="C24" i="22"/>
  <c r="E24" i="22" s="1"/>
  <c r="C23" i="22"/>
  <c r="C22" i="22"/>
  <c r="C21" i="22"/>
  <c r="C20" i="22"/>
  <c r="E20" i="22" s="1"/>
  <c r="C19" i="22"/>
  <c r="E19" i="22" s="1"/>
  <c r="C18" i="22"/>
  <c r="E18" i="22" s="1"/>
  <c r="C17" i="22"/>
  <c r="C16" i="22"/>
  <c r="C15" i="22"/>
  <c r="C14" i="22"/>
  <c r="C13" i="22"/>
  <c r="E13" i="22" s="1"/>
  <c r="C12" i="22"/>
  <c r="E12" i="22" s="1"/>
  <c r="C11" i="22"/>
  <c r="C10" i="22"/>
  <c r="C9" i="22"/>
  <c r="C8" i="22"/>
  <c r="E8" i="22" s="1"/>
  <c r="C7" i="22"/>
  <c r="E7" i="22" s="1"/>
  <c r="C6" i="22"/>
  <c r="E6" i="22" s="1"/>
  <c r="C5" i="22"/>
  <c r="E349" i="22"/>
  <c r="E347" i="22"/>
  <c r="E345" i="22"/>
  <c r="E343" i="22"/>
  <c r="E340" i="22"/>
  <c r="E339" i="22"/>
  <c r="E338" i="22"/>
  <c r="E337" i="22"/>
  <c r="E335" i="22"/>
  <c r="E334" i="22"/>
  <c r="E333" i="22"/>
  <c r="E331" i="22"/>
  <c r="E327" i="22"/>
  <c r="E326" i="22"/>
  <c r="E325" i="22"/>
  <c r="E323" i="22"/>
  <c r="E322" i="22"/>
  <c r="E321" i="22"/>
  <c r="E319" i="22"/>
  <c r="E315" i="22"/>
  <c r="E314" i="22"/>
  <c r="E313" i="22"/>
  <c r="E311" i="22"/>
  <c r="E310" i="22"/>
  <c r="E309" i="22"/>
  <c r="E307" i="22"/>
  <c r="E305" i="22"/>
  <c r="E304" i="22"/>
  <c r="E303" i="22"/>
  <c r="E302" i="22"/>
  <c r="E301" i="22"/>
  <c r="E299" i="22"/>
  <c r="E297" i="22"/>
  <c r="E295" i="22"/>
  <c r="E292" i="22"/>
  <c r="E291" i="22"/>
  <c r="E290" i="22"/>
  <c r="E289" i="22"/>
  <c r="E287" i="22"/>
  <c r="E286" i="22"/>
  <c r="E285" i="22"/>
  <c r="E284" i="22"/>
  <c r="E283" i="22"/>
  <c r="E282" i="22"/>
  <c r="E278" i="22"/>
  <c r="E277" i="22"/>
  <c r="E276" i="22"/>
  <c r="E275" i="22"/>
  <c r="E274" i="22"/>
  <c r="E273" i="22"/>
  <c r="E272" i="22"/>
  <c r="E271" i="22"/>
  <c r="E270" i="22"/>
  <c r="E266" i="22"/>
  <c r="E265" i="22"/>
  <c r="E264" i="22"/>
  <c r="E263" i="22"/>
  <c r="E262" i="22"/>
  <c r="E261" i="22"/>
  <c r="E260" i="22"/>
  <c r="E259" i="22"/>
  <c r="E258" i="22"/>
  <c r="E255" i="22"/>
  <c r="E254" i="22"/>
  <c r="E253" i="22"/>
  <c r="E252" i="22"/>
  <c r="E251" i="22"/>
  <c r="E250" i="22"/>
  <c r="E249" i="22"/>
  <c r="E248" i="22"/>
  <c r="E247" i="22"/>
  <c r="E246" i="22"/>
  <c r="E244" i="22"/>
  <c r="E243" i="22"/>
  <c r="E242" i="22"/>
  <c r="E240" i="22"/>
  <c r="E239" i="22"/>
  <c r="E238" i="22"/>
  <c r="E237" i="22"/>
  <c r="E235" i="22"/>
  <c r="E233" i="22"/>
  <c r="E228" i="22"/>
  <c r="E227" i="22"/>
  <c r="E226" i="22"/>
  <c r="E225" i="22"/>
  <c r="E223" i="22"/>
  <c r="E221" i="22"/>
  <c r="E216" i="22"/>
  <c r="E215" i="22"/>
  <c r="E214" i="22"/>
  <c r="E213" i="22"/>
  <c r="E211" i="22"/>
  <c r="E209" i="22"/>
  <c r="E208" i="22"/>
  <c r="E207" i="22"/>
  <c r="E206" i="22"/>
  <c r="E203" i="22"/>
  <c r="E202" i="22"/>
  <c r="E201" i="22"/>
  <c r="E197" i="22"/>
  <c r="E196" i="22"/>
  <c r="E195" i="22"/>
  <c r="E191" i="22"/>
  <c r="E190" i="22"/>
  <c r="E189" i="22"/>
  <c r="E185" i="22"/>
  <c r="E184" i="22"/>
  <c r="E183" i="22"/>
  <c r="E179" i="22"/>
  <c r="E178" i="22"/>
  <c r="E177" i="22"/>
  <c r="E173" i="22"/>
  <c r="E172" i="22"/>
  <c r="E171" i="22"/>
  <c r="E170" i="22"/>
  <c r="E167" i="22"/>
  <c r="E166" i="22"/>
  <c r="E165" i="22"/>
  <c r="E161" i="22"/>
  <c r="E160" i="22"/>
  <c r="E159" i="22"/>
  <c r="E155" i="22"/>
  <c r="E154" i="22"/>
  <c r="E153" i="22"/>
  <c r="E152" i="22"/>
  <c r="E149" i="22"/>
  <c r="E148" i="22"/>
  <c r="E147" i="22"/>
  <c r="E146" i="22"/>
  <c r="E145" i="22"/>
  <c r="E141" i="22"/>
  <c r="E140" i="22"/>
  <c r="E139" i="22"/>
  <c r="E137" i="22"/>
  <c r="E136" i="22"/>
  <c r="E135" i="22"/>
  <c r="E134" i="22"/>
  <c r="E132" i="22"/>
  <c r="E131" i="22"/>
  <c r="E127" i="22"/>
  <c r="E126" i="22"/>
  <c r="E125" i="22"/>
  <c r="E124" i="22"/>
  <c r="E123" i="22"/>
  <c r="E122" i="22"/>
  <c r="E120" i="22"/>
  <c r="E119" i="22"/>
  <c r="E118" i="22"/>
  <c r="E113" i="22"/>
  <c r="E112" i="22"/>
  <c r="E111" i="22"/>
  <c r="E110" i="22"/>
  <c r="E108" i="22"/>
  <c r="E107" i="22"/>
  <c r="E106" i="22"/>
  <c r="E105" i="22"/>
  <c r="E101" i="22"/>
  <c r="E100" i="22"/>
  <c r="E99" i="22"/>
  <c r="E98" i="22"/>
  <c r="E95" i="22"/>
  <c r="E94" i="22"/>
  <c r="E93" i="22"/>
  <c r="E89" i="22"/>
  <c r="E88" i="22"/>
  <c r="E87" i="22"/>
  <c r="E86" i="22"/>
  <c r="E83" i="22"/>
  <c r="E82" i="22"/>
  <c r="E81" i="22"/>
  <c r="E77" i="22"/>
  <c r="E76" i="22"/>
  <c r="E75" i="22"/>
  <c r="E74" i="22"/>
  <c r="E71" i="22"/>
  <c r="E70" i="22"/>
  <c r="E69" i="22"/>
  <c r="E65" i="22"/>
  <c r="E64" i="22"/>
  <c r="E63" i="22"/>
  <c r="E62" i="22"/>
  <c r="E59" i="22"/>
  <c r="E58" i="22"/>
  <c r="E57" i="22"/>
  <c r="E53" i="22"/>
  <c r="E52" i="22"/>
  <c r="E51" i="22"/>
  <c r="E50" i="22"/>
  <c r="E47" i="22"/>
  <c r="E46" i="22"/>
  <c r="E45" i="22"/>
  <c r="E41" i="22"/>
  <c r="E40" i="22"/>
  <c r="E39" i="22"/>
  <c r="E38" i="22"/>
  <c r="E35" i="22"/>
  <c r="E34" i="22"/>
  <c r="E33" i="22"/>
  <c r="E29" i="22"/>
  <c r="E28" i="22"/>
  <c r="E27" i="22"/>
  <c r="E26" i="22"/>
  <c r="E23" i="22"/>
  <c r="E22" i="22"/>
  <c r="E21" i="22"/>
  <c r="E17" i="22"/>
  <c r="E16" i="22"/>
  <c r="E15" i="22"/>
  <c r="E14" i="22"/>
  <c r="E11" i="22"/>
  <c r="E10" i="22"/>
  <c r="E9" i="22"/>
  <c r="E5" i="22"/>
  <c r="E39" i="25"/>
  <c r="D39" i="25"/>
  <c r="C39" i="25"/>
  <c r="B39" i="25"/>
  <c r="E38" i="25"/>
  <c r="D38" i="25"/>
  <c r="C38" i="25"/>
  <c r="B38" i="25"/>
  <c r="E37" i="25"/>
  <c r="D37" i="25"/>
  <c r="C37" i="25"/>
  <c r="B37" i="25"/>
  <c r="E36" i="25"/>
  <c r="D36" i="25"/>
  <c r="C36" i="25"/>
  <c r="B36" i="25"/>
  <c r="E35" i="25"/>
  <c r="D35" i="25"/>
  <c r="C35" i="25"/>
  <c r="B35" i="25"/>
  <c r="E34" i="25"/>
  <c r="D34" i="25"/>
  <c r="C34" i="25"/>
  <c r="B34" i="25"/>
  <c r="E33" i="25"/>
  <c r="D33" i="25"/>
  <c r="C33" i="25"/>
  <c r="B33" i="25"/>
  <c r="E32" i="25"/>
  <c r="D32" i="25"/>
  <c r="C32" i="25"/>
  <c r="B32" i="25"/>
  <c r="E31" i="25"/>
  <c r="D31" i="25"/>
  <c r="C31" i="25"/>
  <c r="B31" i="25"/>
  <c r="E30" i="25"/>
  <c r="D30" i="25"/>
  <c r="C30" i="25"/>
  <c r="B30" i="25"/>
  <c r="E29" i="25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D25" i="25"/>
  <c r="C25" i="25"/>
  <c r="B25" i="25"/>
  <c r="E58" i="25"/>
  <c r="D58" i="25"/>
  <c r="C58" i="25"/>
  <c r="B58" i="25"/>
  <c r="E57" i="25"/>
  <c r="D57" i="25"/>
  <c r="C57" i="25"/>
  <c r="B57" i="25"/>
  <c r="E56" i="25"/>
  <c r="D56" i="25"/>
  <c r="C56" i="25"/>
  <c r="B56" i="25"/>
  <c r="E55" i="25"/>
  <c r="D55" i="25"/>
  <c r="C55" i="25"/>
  <c r="B55" i="25"/>
  <c r="E54" i="25"/>
  <c r="D54" i="25"/>
  <c r="C54" i="25"/>
  <c r="B54" i="25"/>
  <c r="E53" i="25"/>
  <c r="D53" i="25"/>
  <c r="C53" i="25"/>
  <c r="B53" i="25"/>
  <c r="E52" i="25"/>
  <c r="D52" i="25"/>
  <c r="C52" i="25"/>
  <c r="B52" i="25"/>
  <c r="E51" i="25"/>
  <c r="D51" i="25"/>
  <c r="C51" i="25"/>
  <c r="B51" i="25"/>
  <c r="E50" i="25"/>
  <c r="D50" i="25"/>
  <c r="C50" i="25"/>
  <c r="B50" i="25"/>
  <c r="E49" i="25"/>
  <c r="D49" i="25"/>
  <c r="C49" i="25"/>
  <c r="B49" i="25"/>
  <c r="E48" i="25"/>
  <c r="D48" i="25"/>
  <c r="C48" i="25"/>
  <c r="B48" i="25"/>
  <c r="E47" i="25"/>
  <c r="D47" i="25"/>
  <c r="C47" i="25"/>
  <c r="B47" i="25"/>
  <c r="E46" i="25"/>
  <c r="D46" i="25"/>
  <c r="C46" i="25"/>
  <c r="B46" i="25"/>
  <c r="E45" i="25"/>
  <c r="D45" i="25"/>
  <c r="C45" i="25"/>
  <c r="B45" i="25"/>
  <c r="E44" i="25"/>
  <c r="D44" i="25"/>
  <c r="C44" i="25"/>
  <c r="B44" i="25"/>
  <c r="E77" i="25"/>
  <c r="D77" i="25"/>
  <c r="C77" i="25"/>
  <c r="B77" i="25"/>
  <c r="E76" i="25"/>
  <c r="D76" i="25"/>
  <c r="C76" i="25"/>
  <c r="B76" i="25"/>
  <c r="E75" i="25"/>
  <c r="D75" i="25"/>
  <c r="C75" i="25"/>
  <c r="B75" i="25"/>
  <c r="E74" i="25"/>
  <c r="D74" i="25"/>
  <c r="C74" i="25"/>
  <c r="B74" i="25"/>
  <c r="E73" i="25"/>
  <c r="D73" i="25"/>
  <c r="C73" i="25"/>
  <c r="B73" i="25"/>
  <c r="E72" i="25"/>
  <c r="D72" i="25"/>
  <c r="C72" i="25"/>
  <c r="B72" i="25"/>
  <c r="E71" i="25"/>
  <c r="D71" i="25"/>
  <c r="C71" i="25"/>
  <c r="B71" i="25"/>
  <c r="E70" i="25"/>
  <c r="D70" i="25"/>
  <c r="C70" i="25"/>
  <c r="B70" i="25"/>
  <c r="E69" i="25"/>
  <c r="D69" i="25"/>
  <c r="C69" i="25"/>
  <c r="B69" i="25"/>
  <c r="E68" i="25"/>
  <c r="D68" i="25"/>
  <c r="C68" i="25"/>
  <c r="B68" i="25"/>
  <c r="E67" i="25"/>
  <c r="D67" i="25"/>
  <c r="C67" i="25"/>
  <c r="B67" i="25"/>
  <c r="E66" i="25"/>
  <c r="D66" i="25"/>
  <c r="C66" i="25"/>
  <c r="B66" i="25"/>
  <c r="E65" i="25"/>
  <c r="D65" i="25"/>
  <c r="C65" i="25"/>
  <c r="B65" i="25"/>
  <c r="E64" i="25"/>
  <c r="D64" i="25"/>
  <c r="C64" i="25"/>
  <c r="B64" i="25"/>
  <c r="E63" i="25"/>
  <c r="D63" i="25"/>
  <c r="C63" i="25"/>
  <c r="B63" i="25"/>
  <c r="E96" i="25"/>
  <c r="D96" i="25"/>
  <c r="C96" i="25"/>
  <c r="B96" i="25"/>
  <c r="E95" i="25"/>
  <c r="D95" i="25"/>
  <c r="C95" i="25"/>
  <c r="B95" i="25"/>
  <c r="E94" i="25"/>
  <c r="D94" i="25"/>
  <c r="C94" i="25"/>
  <c r="B94" i="25"/>
  <c r="E93" i="25"/>
  <c r="D93" i="25"/>
  <c r="C93" i="25"/>
  <c r="B93" i="25"/>
  <c r="E92" i="25"/>
  <c r="D92" i="25"/>
  <c r="C92" i="25"/>
  <c r="B92" i="25"/>
  <c r="E91" i="25"/>
  <c r="D91" i="25"/>
  <c r="C91" i="25"/>
  <c r="B91" i="25"/>
  <c r="E90" i="25"/>
  <c r="D90" i="25"/>
  <c r="C90" i="25"/>
  <c r="B90" i="25"/>
  <c r="E89" i="25"/>
  <c r="D89" i="25"/>
  <c r="C89" i="25"/>
  <c r="B89" i="25"/>
  <c r="E88" i="25"/>
  <c r="D88" i="25"/>
  <c r="C88" i="25"/>
  <c r="B88" i="25"/>
  <c r="E87" i="25"/>
  <c r="D87" i="25"/>
  <c r="C87" i="25"/>
  <c r="B87" i="25"/>
  <c r="E86" i="25"/>
  <c r="D86" i="25"/>
  <c r="C86" i="25"/>
  <c r="B86" i="25"/>
  <c r="E85" i="25"/>
  <c r="D85" i="25"/>
  <c r="C85" i="25"/>
  <c r="B85" i="25"/>
  <c r="E84" i="25"/>
  <c r="D84" i="25"/>
  <c r="C84" i="25"/>
  <c r="B84" i="25"/>
  <c r="E83" i="25"/>
  <c r="D83" i="25"/>
  <c r="C83" i="25"/>
  <c r="B83" i="25"/>
  <c r="E82" i="25"/>
  <c r="D82" i="25"/>
  <c r="C82" i="25"/>
  <c r="B82" i="25"/>
  <c r="E115" i="25"/>
  <c r="D115" i="25"/>
  <c r="C115" i="25"/>
  <c r="B115" i="25"/>
  <c r="E114" i="25"/>
  <c r="D114" i="25"/>
  <c r="C114" i="25"/>
  <c r="B114" i="25"/>
  <c r="E113" i="25"/>
  <c r="D113" i="25"/>
  <c r="C113" i="25"/>
  <c r="B113" i="25"/>
  <c r="E112" i="25"/>
  <c r="D112" i="25"/>
  <c r="C112" i="25"/>
  <c r="B112" i="25"/>
  <c r="E111" i="25"/>
  <c r="D111" i="25"/>
  <c r="C111" i="25"/>
  <c r="B111" i="25"/>
  <c r="E110" i="25"/>
  <c r="D110" i="25"/>
  <c r="C110" i="25"/>
  <c r="B110" i="25"/>
  <c r="E109" i="25"/>
  <c r="D109" i="25"/>
  <c r="C109" i="25"/>
  <c r="B109" i="25"/>
  <c r="E108" i="25"/>
  <c r="D108" i="25"/>
  <c r="C108" i="25"/>
  <c r="B108" i="25"/>
  <c r="E107" i="25"/>
  <c r="D107" i="25"/>
  <c r="C107" i="25"/>
  <c r="B107" i="25"/>
  <c r="E106" i="25"/>
  <c r="D106" i="25"/>
  <c r="C106" i="25"/>
  <c r="B106" i="25"/>
  <c r="E105" i="25"/>
  <c r="D105" i="25"/>
  <c r="C105" i="25"/>
  <c r="B105" i="25"/>
  <c r="E104" i="25"/>
  <c r="D104" i="25"/>
  <c r="C104" i="25"/>
  <c r="B104" i="25"/>
  <c r="E103" i="25"/>
  <c r="D103" i="25"/>
  <c r="C103" i="25"/>
  <c r="B103" i="25"/>
  <c r="E102" i="25"/>
  <c r="D102" i="25"/>
  <c r="C102" i="25"/>
  <c r="B102" i="25"/>
  <c r="E101" i="25"/>
  <c r="D101" i="25"/>
  <c r="C101" i="25"/>
  <c r="B101" i="25"/>
  <c r="E134" i="25"/>
  <c r="D134" i="25"/>
  <c r="C134" i="25"/>
  <c r="B134" i="25"/>
  <c r="E133" i="25"/>
  <c r="D133" i="25"/>
  <c r="C133" i="25"/>
  <c r="B133" i="25"/>
  <c r="E132" i="25"/>
  <c r="D132" i="25"/>
  <c r="C132" i="25"/>
  <c r="B132" i="25"/>
  <c r="E131" i="25"/>
  <c r="D131" i="25"/>
  <c r="C131" i="25"/>
  <c r="B131" i="25"/>
  <c r="E130" i="25"/>
  <c r="D130" i="25"/>
  <c r="C130" i="25"/>
  <c r="B130" i="25"/>
  <c r="E129" i="25"/>
  <c r="D129" i="25"/>
  <c r="C129" i="25"/>
  <c r="B129" i="25"/>
  <c r="E128" i="25"/>
  <c r="D128" i="25"/>
  <c r="C128" i="25"/>
  <c r="B128" i="25"/>
  <c r="E127" i="25"/>
  <c r="D127" i="25"/>
  <c r="C127" i="25"/>
  <c r="B127" i="25"/>
  <c r="E126" i="25"/>
  <c r="D126" i="25"/>
  <c r="C126" i="25"/>
  <c r="B126" i="25"/>
  <c r="E125" i="25"/>
  <c r="D125" i="25"/>
  <c r="C125" i="25"/>
  <c r="B125" i="25"/>
  <c r="E124" i="25"/>
  <c r="D124" i="25"/>
  <c r="C124" i="25"/>
  <c r="B124" i="25"/>
  <c r="E123" i="25"/>
  <c r="D123" i="25"/>
  <c r="C123" i="25"/>
  <c r="B123" i="25"/>
  <c r="E122" i="25"/>
  <c r="D122" i="25"/>
  <c r="C122" i="25"/>
  <c r="B122" i="25"/>
  <c r="E121" i="25"/>
  <c r="D121" i="25"/>
  <c r="C121" i="25"/>
  <c r="B121" i="25"/>
  <c r="E120" i="25"/>
  <c r="D120" i="25"/>
  <c r="C120" i="25"/>
  <c r="B120" i="25"/>
  <c r="E153" i="25"/>
  <c r="D153" i="25"/>
  <c r="C153" i="25"/>
  <c r="B153" i="25"/>
  <c r="E152" i="25"/>
  <c r="D152" i="25"/>
  <c r="C152" i="25"/>
  <c r="B152" i="25"/>
  <c r="E151" i="25"/>
  <c r="D151" i="25"/>
  <c r="C151" i="25"/>
  <c r="B151" i="25"/>
  <c r="E150" i="25"/>
  <c r="D150" i="25"/>
  <c r="C150" i="25"/>
  <c r="B150" i="25"/>
  <c r="E149" i="25"/>
  <c r="D149" i="25"/>
  <c r="C149" i="25"/>
  <c r="B149" i="25"/>
  <c r="E148" i="25"/>
  <c r="D148" i="25"/>
  <c r="C148" i="25"/>
  <c r="B148" i="25"/>
  <c r="E147" i="25"/>
  <c r="D147" i="25"/>
  <c r="C147" i="25"/>
  <c r="B147" i="25"/>
  <c r="E146" i="25"/>
  <c r="D146" i="25"/>
  <c r="C146" i="25"/>
  <c r="B146" i="25"/>
  <c r="E145" i="25"/>
  <c r="D145" i="25"/>
  <c r="C145" i="25"/>
  <c r="B145" i="25"/>
  <c r="E144" i="25"/>
  <c r="D144" i="25"/>
  <c r="C144" i="25"/>
  <c r="B144" i="25"/>
  <c r="E143" i="25"/>
  <c r="D143" i="25"/>
  <c r="C143" i="25"/>
  <c r="B143" i="25"/>
  <c r="E142" i="25"/>
  <c r="D142" i="25"/>
  <c r="C142" i="25"/>
  <c r="B142" i="25"/>
  <c r="E141" i="25"/>
  <c r="D141" i="25"/>
  <c r="C141" i="25"/>
  <c r="B141" i="25"/>
  <c r="E140" i="25"/>
  <c r="D140" i="25"/>
  <c r="C140" i="25"/>
  <c r="B140" i="25"/>
  <c r="E139" i="25"/>
  <c r="D139" i="25"/>
  <c r="C139" i="25"/>
  <c r="B139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B19" i="25"/>
  <c r="B18" i="25"/>
  <c r="B17" i="25"/>
  <c r="B16" i="25"/>
  <c r="B15" i="25"/>
  <c r="B14" i="25"/>
  <c r="B13" i="25"/>
  <c r="B12" i="25"/>
  <c r="B11" i="25"/>
  <c r="B10" i="25"/>
  <c r="E9" i="25"/>
  <c r="D9" i="25"/>
  <c r="C9" i="25"/>
  <c r="B9" i="25"/>
  <c r="E8" i="25"/>
  <c r="D8" i="25"/>
  <c r="C8" i="25"/>
  <c r="B8" i="25"/>
  <c r="E7" i="25"/>
  <c r="D7" i="25"/>
  <c r="C7" i="25"/>
  <c r="E6" i="25"/>
  <c r="B7" i="25"/>
  <c r="D6" i="25"/>
  <c r="C6" i="25"/>
  <c r="B6" i="25"/>
  <c r="E5" i="25"/>
  <c r="D5" i="25"/>
  <c r="C5" i="25"/>
  <c r="B5" i="25"/>
  <c r="AX61" i="27"/>
  <c r="AX349" i="27"/>
  <c r="AX348" i="27"/>
  <c r="AX347" i="27"/>
  <c r="AX346" i="27"/>
  <c r="AX345" i="27"/>
  <c r="AX344" i="27"/>
  <c r="AX343" i="27"/>
  <c r="AX342" i="27"/>
  <c r="AX341" i="27"/>
  <c r="AX339" i="27"/>
  <c r="AX338" i="27"/>
  <c r="AX337" i="27"/>
  <c r="AX336" i="27"/>
  <c r="AX335" i="27"/>
  <c r="AX334" i="27"/>
  <c r="AX333" i="27"/>
  <c r="AX332" i="27"/>
  <c r="AX330" i="27"/>
  <c r="AX329" i="27"/>
  <c r="AX328" i="27"/>
  <c r="AX327" i="27"/>
  <c r="AX326" i="27"/>
  <c r="AX325" i="27"/>
  <c r="AX324" i="27"/>
  <c r="AX323" i="27"/>
  <c r="AX322" i="27"/>
  <c r="AX321" i="27"/>
  <c r="AX320" i="27"/>
  <c r="AX318" i="27"/>
  <c r="AX317" i="27"/>
  <c r="AX316" i="27"/>
  <c r="AX315" i="27"/>
  <c r="AX314" i="27"/>
  <c r="AX313" i="27"/>
  <c r="AX312" i="27"/>
  <c r="AX311" i="27"/>
  <c r="AX310" i="27"/>
  <c r="AX309" i="27"/>
  <c r="AX308" i="27"/>
  <c r="AX307" i="27"/>
  <c r="AX306" i="27"/>
  <c r="AX305" i="27"/>
  <c r="AX304" i="27"/>
  <c r="AX303" i="27"/>
  <c r="AX302" i="27"/>
  <c r="AX301" i="27"/>
  <c r="AX300" i="27"/>
  <c r="AX299" i="27"/>
  <c r="AX296" i="27"/>
  <c r="AX295" i="27"/>
  <c r="AX294" i="27"/>
  <c r="AX292" i="27"/>
  <c r="AX291" i="27"/>
  <c r="AX290" i="27"/>
  <c r="AX289" i="27"/>
  <c r="AX288" i="27"/>
  <c r="AX287" i="27"/>
  <c r="AX286" i="27"/>
  <c r="AX285" i="27"/>
  <c r="AX284" i="27"/>
  <c r="AX283" i="27"/>
  <c r="AX282" i="27"/>
  <c r="AX281" i="27"/>
  <c r="AX280" i="27"/>
  <c r="AX278" i="27"/>
  <c r="AX277" i="27"/>
  <c r="AX276" i="27"/>
  <c r="AX275" i="27"/>
  <c r="AX274" i="27"/>
  <c r="AX273" i="27"/>
  <c r="AX272" i="27"/>
  <c r="AX270" i="27"/>
  <c r="AX269" i="27"/>
  <c r="AX268" i="27"/>
  <c r="AX267" i="27"/>
  <c r="AX266" i="27"/>
  <c r="AX265" i="27"/>
  <c r="AX264" i="27"/>
  <c r="AX263" i="27"/>
  <c r="AX262" i="27"/>
  <c r="AX261" i="27"/>
  <c r="AX260" i="27"/>
  <c r="AX259" i="27"/>
  <c r="AX258" i="27"/>
  <c r="AX257" i="27"/>
  <c r="AX256" i="27"/>
  <c r="AX255" i="27"/>
  <c r="AX254" i="27"/>
  <c r="AX252" i="27"/>
  <c r="AX251" i="27"/>
  <c r="AX250" i="27"/>
  <c r="AX249" i="27"/>
  <c r="AX247" i="27"/>
  <c r="AX246" i="27"/>
  <c r="AX245" i="27"/>
  <c r="AX243" i="27"/>
  <c r="AX242" i="27"/>
  <c r="AX241" i="27"/>
  <c r="AX240" i="27"/>
  <c r="AX239" i="27"/>
  <c r="AX237" i="27"/>
  <c r="AX236" i="27"/>
  <c r="AX235" i="27"/>
  <c r="AX234" i="27"/>
  <c r="AX233" i="27"/>
  <c r="AX232" i="27"/>
  <c r="AX229" i="27"/>
  <c r="AX228" i="27"/>
  <c r="AX227" i="27"/>
  <c r="AX226" i="27"/>
  <c r="AX225" i="27"/>
  <c r="AX224" i="27"/>
  <c r="AX223" i="27"/>
  <c r="AX222" i="27"/>
  <c r="AX221" i="27"/>
  <c r="AX220" i="27"/>
  <c r="AX219" i="27"/>
  <c r="AX218" i="27"/>
  <c r="AX217" i="27"/>
  <c r="AX216" i="27"/>
  <c r="AX215" i="27"/>
  <c r="AX214" i="27"/>
  <c r="AX213" i="27"/>
  <c r="AX212" i="27"/>
  <c r="AX211" i="27"/>
  <c r="AX208" i="27"/>
  <c r="AX207" i="27"/>
  <c r="AX206" i="27"/>
  <c r="AX205" i="27"/>
  <c r="AX204" i="27"/>
  <c r="AX203" i="27"/>
  <c r="AX202" i="27"/>
  <c r="AX201" i="27"/>
  <c r="AX200" i="27"/>
  <c r="AX199" i="27"/>
  <c r="AX198" i="27"/>
  <c r="AX197" i="27"/>
  <c r="AX196" i="27"/>
  <c r="AX195" i="27"/>
  <c r="AX194" i="27"/>
  <c r="AX193" i="27"/>
  <c r="AX192" i="27"/>
  <c r="AX191" i="27"/>
  <c r="AX190" i="27"/>
  <c r="AX189" i="27"/>
  <c r="AX188" i="27"/>
  <c r="AX187" i="27"/>
  <c r="AX186" i="27"/>
  <c r="AX185" i="27"/>
  <c r="AX184" i="27"/>
  <c r="AX182" i="27"/>
  <c r="AX181" i="27"/>
  <c r="AX180" i="27"/>
  <c r="AX179" i="27"/>
  <c r="AX177" i="27"/>
  <c r="AX176" i="27"/>
  <c r="AX175" i="27"/>
  <c r="AX174" i="27"/>
  <c r="AX173" i="27"/>
  <c r="AX172" i="27"/>
  <c r="AX171" i="27"/>
  <c r="AX170" i="27"/>
  <c r="AX169" i="27"/>
  <c r="AX167" i="27"/>
  <c r="AX166" i="27"/>
  <c r="AX165" i="27"/>
  <c r="AX164" i="27"/>
  <c r="AX162" i="27"/>
  <c r="AX161" i="27"/>
  <c r="AX160" i="27"/>
  <c r="AX159" i="27"/>
  <c r="AX158" i="27"/>
  <c r="AX157" i="27"/>
  <c r="AX156" i="27"/>
  <c r="AX155" i="27"/>
  <c r="AX154" i="27"/>
  <c r="AX153" i="27"/>
  <c r="AX151" i="27"/>
  <c r="AX150" i="27"/>
  <c r="AX149" i="27"/>
  <c r="AX148" i="27"/>
  <c r="AX147" i="27"/>
  <c r="AX146" i="27"/>
  <c r="AX144" i="27"/>
  <c r="AX143" i="27"/>
  <c r="AX142" i="27"/>
  <c r="AX141" i="27"/>
  <c r="AX140" i="27"/>
  <c r="AX139" i="27"/>
  <c r="AX138" i="27"/>
  <c r="AX137" i="27"/>
  <c r="AX136" i="27"/>
  <c r="AX135" i="27"/>
  <c r="AX134" i="27"/>
  <c r="AX132" i="27"/>
  <c r="AX131" i="27"/>
  <c r="AX130" i="27"/>
  <c r="AX129" i="27"/>
  <c r="AX128" i="27"/>
  <c r="AX127" i="27"/>
  <c r="AX126" i="27"/>
  <c r="AX123" i="27"/>
  <c r="AX122" i="27"/>
  <c r="AX121" i="27"/>
  <c r="AX119" i="27"/>
  <c r="AX118" i="27"/>
  <c r="AX117" i="27"/>
  <c r="AX116" i="27"/>
  <c r="AX115" i="27"/>
  <c r="AX114" i="27"/>
  <c r="AX113" i="27"/>
  <c r="AX112" i="27"/>
  <c r="AX111" i="27"/>
  <c r="AX110" i="27"/>
  <c r="AX109" i="27"/>
  <c r="AX107" i="27"/>
  <c r="AX106" i="27"/>
  <c r="AX105" i="27"/>
  <c r="AX104" i="27"/>
  <c r="AX103" i="27"/>
  <c r="AX102" i="27"/>
  <c r="AX100" i="27"/>
  <c r="AX99" i="27"/>
  <c r="AX98" i="27"/>
  <c r="AX97" i="27"/>
  <c r="AX96" i="27"/>
  <c r="AX94" i="27"/>
  <c r="AX93" i="27"/>
  <c r="AX92" i="27"/>
  <c r="AX91" i="27"/>
  <c r="AX90" i="27"/>
  <c r="AX89" i="27"/>
  <c r="AX88" i="27"/>
  <c r="AX87" i="27"/>
  <c r="AX86" i="27"/>
  <c r="AX85" i="27"/>
  <c r="AX84" i="27"/>
  <c r="AX83" i="27"/>
  <c r="AX82" i="27"/>
  <c r="AX81" i="27"/>
  <c r="AX80" i="27"/>
  <c r="AX79" i="27"/>
  <c r="AX78" i="27"/>
  <c r="AX77" i="27"/>
  <c r="AX75" i="27"/>
  <c r="AX74" i="27"/>
  <c r="AX73" i="27"/>
  <c r="AX72" i="27"/>
  <c r="AX71" i="27"/>
  <c r="AX70" i="27"/>
  <c r="AX69" i="27"/>
  <c r="AX68" i="27"/>
  <c r="AX67" i="27"/>
  <c r="AX66" i="27"/>
  <c r="AX65" i="27"/>
  <c r="AX64" i="27"/>
  <c r="AX63" i="27"/>
  <c r="AX60" i="27"/>
  <c r="AX59" i="27"/>
  <c r="AX58" i="27"/>
  <c r="AX57" i="27"/>
  <c r="AX56" i="27"/>
  <c r="AX55" i="27"/>
  <c r="AX54" i="27"/>
  <c r="AX53" i="27"/>
  <c r="AX52" i="27"/>
  <c r="AX51" i="27"/>
  <c r="AX50" i="27"/>
  <c r="AX49" i="27"/>
  <c r="AX48" i="27"/>
  <c r="AX47" i="27"/>
  <c r="AX46" i="27"/>
  <c r="AX45" i="27"/>
  <c r="AX44" i="27"/>
  <c r="AX43" i="27"/>
  <c r="AX42" i="27"/>
  <c r="AX41" i="27"/>
  <c r="AX40" i="27"/>
  <c r="AX39" i="27"/>
  <c r="AX38" i="27"/>
  <c r="AX37" i="27"/>
  <c r="AX36" i="27"/>
  <c r="AX33" i="27"/>
  <c r="AX32" i="27"/>
  <c r="AX30" i="27"/>
  <c r="AX29" i="27"/>
  <c r="AX28" i="27"/>
  <c r="AX27" i="27"/>
  <c r="AX26" i="27"/>
  <c r="AX25" i="27"/>
  <c r="AX24" i="27"/>
  <c r="AX23" i="27"/>
  <c r="AX22" i="27"/>
  <c r="AX21" i="27"/>
  <c r="AX20" i="27"/>
  <c r="AX19" i="27"/>
  <c r="AX18" i="27"/>
  <c r="AX17" i="27"/>
  <c r="AX16" i="27"/>
  <c r="AX15" i="27"/>
  <c r="AX14" i="27"/>
  <c r="AX13" i="27"/>
  <c r="AX12" i="27"/>
  <c r="AX11" i="27"/>
  <c r="AX10" i="27"/>
  <c r="AX9" i="27"/>
  <c r="AX8" i="27"/>
  <c r="AX7" i="27"/>
  <c r="AX6" i="27"/>
  <c r="AX4" i="27"/>
  <c r="AW286" i="27"/>
  <c r="AW244" i="27"/>
  <c r="AW219" i="27"/>
  <c r="AW332" i="27"/>
  <c r="AW181" i="27"/>
  <c r="AW178" i="27"/>
  <c r="AW159" i="27"/>
  <c r="AY159" i="27" s="1"/>
  <c r="AW154" i="27"/>
  <c r="AY154" i="27" s="1"/>
  <c r="AW152" i="27"/>
  <c r="AW144" i="27"/>
  <c r="AW133" i="27"/>
  <c r="AW125" i="27"/>
  <c r="AW104" i="27"/>
  <c r="AY104" i="27" s="1"/>
  <c r="AW76" i="27"/>
  <c r="AW62" i="27"/>
  <c r="AW60" i="27"/>
  <c r="AW34" i="27"/>
  <c r="A13" i="27"/>
  <c r="A11" i="27"/>
  <c r="A15" i="27"/>
  <c r="A14" i="27"/>
  <c r="A17" i="27"/>
  <c r="A3" i="27"/>
  <c r="A6" i="27"/>
  <c r="A5" i="27"/>
  <c r="A12" i="27"/>
  <c r="A10" i="27"/>
  <c r="A7" i="27"/>
  <c r="A4" i="27"/>
  <c r="A8" i="27"/>
  <c r="A16" i="27"/>
  <c r="C12" i="27" s="1"/>
  <c r="A9" i="27"/>
  <c r="X319" i="22"/>
  <c r="X353" i="22"/>
  <c r="X352" i="22"/>
  <c r="X351" i="22"/>
  <c r="X350" i="22"/>
  <c r="H349" i="9"/>
  <c r="C4" i="22"/>
  <c r="W319" i="22"/>
  <c r="V319" i="22"/>
  <c r="U319" i="22"/>
  <c r="T319" i="22"/>
  <c r="S319" i="22"/>
  <c r="R319" i="22"/>
  <c r="E3" i="22"/>
  <c r="L349" i="9"/>
  <c r="K349" i="9"/>
  <c r="J349" i="9"/>
  <c r="I349" i="9"/>
  <c r="N349" i="9"/>
  <c r="O349" i="9"/>
  <c r="M349" i="9"/>
  <c r="R346" i="9"/>
  <c r="R345" i="9"/>
  <c r="R344" i="9"/>
  <c r="R343" i="9"/>
  <c r="R342" i="9"/>
  <c r="R341" i="9"/>
  <c r="R340" i="9"/>
  <c r="R339" i="9"/>
  <c r="R338" i="9"/>
  <c r="R337" i="9"/>
  <c r="R336" i="9"/>
  <c r="R335" i="9"/>
  <c r="R334" i="9"/>
  <c r="R333" i="9"/>
  <c r="R332" i="9"/>
  <c r="R331" i="9"/>
  <c r="R330" i="9"/>
  <c r="R329" i="9"/>
  <c r="R328" i="9"/>
  <c r="R327" i="9"/>
  <c r="R326" i="9"/>
  <c r="R325" i="9"/>
  <c r="R324" i="9"/>
  <c r="R323" i="9"/>
  <c r="R322" i="9"/>
  <c r="R321" i="9"/>
  <c r="R320" i="9"/>
  <c r="R319" i="9"/>
  <c r="R318" i="9"/>
  <c r="R317" i="9"/>
  <c r="R316" i="9"/>
  <c r="R315" i="9"/>
  <c r="R314" i="9"/>
  <c r="R313" i="9"/>
  <c r="R312" i="9"/>
  <c r="R311" i="9"/>
  <c r="R310" i="9"/>
  <c r="R309" i="9"/>
  <c r="R308" i="9"/>
  <c r="R307" i="9"/>
  <c r="R306" i="9"/>
  <c r="R305" i="9"/>
  <c r="R304" i="9"/>
  <c r="R303" i="9"/>
  <c r="R302" i="9"/>
  <c r="R301" i="9"/>
  <c r="R300" i="9"/>
  <c r="R299" i="9"/>
  <c r="R298" i="9"/>
  <c r="R297" i="9"/>
  <c r="R296" i="9"/>
  <c r="R295" i="9"/>
  <c r="R294" i="9"/>
  <c r="R293" i="9"/>
  <c r="R292" i="9"/>
  <c r="R291" i="9"/>
  <c r="R290" i="9"/>
  <c r="R289" i="9"/>
  <c r="R288" i="9"/>
  <c r="R287" i="9"/>
  <c r="R286" i="9"/>
  <c r="R285" i="9"/>
  <c r="R284" i="9"/>
  <c r="R283" i="9"/>
  <c r="R282" i="9"/>
  <c r="R281" i="9"/>
  <c r="R280" i="9"/>
  <c r="R279" i="9"/>
  <c r="R278" i="9"/>
  <c r="R277" i="9"/>
  <c r="R276" i="9"/>
  <c r="R275" i="9"/>
  <c r="R274" i="9"/>
  <c r="R273" i="9"/>
  <c r="R272" i="9"/>
  <c r="R271" i="9"/>
  <c r="R270" i="9"/>
  <c r="R269" i="9"/>
  <c r="R268" i="9"/>
  <c r="R267" i="9"/>
  <c r="R266" i="9"/>
  <c r="R265" i="9"/>
  <c r="R264" i="9"/>
  <c r="R263" i="9"/>
  <c r="R262" i="9"/>
  <c r="R261" i="9"/>
  <c r="R260" i="9"/>
  <c r="R259" i="9"/>
  <c r="R258" i="9"/>
  <c r="R257" i="9"/>
  <c r="R256" i="9"/>
  <c r="R255" i="9"/>
  <c r="R254" i="9"/>
  <c r="R253" i="9"/>
  <c r="R252" i="9"/>
  <c r="R251" i="9"/>
  <c r="R250" i="9"/>
  <c r="R249" i="9"/>
  <c r="R248" i="9"/>
  <c r="R247" i="9"/>
  <c r="R246" i="9"/>
  <c r="R245" i="9"/>
  <c r="R244" i="9"/>
  <c r="R243" i="9"/>
  <c r="R242" i="9"/>
  <c r="R241" i="9"/>
  <c r="R240" i="9"/>
  <c r="R239" i="9"/>
  <c r="R238" i="9"/>
  <c r="R237" i="9"/>
  <c r="R236" i="9"/>
  <c r="R235" i="9"/>
  <c r="R234" i="9"/>
  <c r="R233" i="9"/>
  <c r="R232" i="9"/>
  <c r="R231" i="9"/>
  <c r="R230" i="9"/>
  <c r="R229" i="9"/>
  <c r="R228" i="9"/>
  <c r="R227" i="9"/>
  <c r="R226" i="9"/>
  <c r="R225" i="9"/>
  <c r="R224" i="9"/>
  <c r="R223" i="9"/>
  <c r="R222" i="9"/>
  <c r="R221" i="9"/>
  <c r="R220" i="9"/>
  <c r="R219" i="9"/>
  <c r="R218" i="9"/>
  <c r="R217" i="9"/>
  <c r="R216" i="9"/>
  <c r="R215" i="9"/>
  <c r="R214" i="9"/>
  <c r="R213" i="9"/>
  <c r="R212" i="9"/>
  <c r="R211" i="9"/>
  <c r="R210" i="9"/>
  <c r="R209" i="9"/>
  <c r="R208" i="9"/>
  <c r="R207" i="9"/>
  <c r="R206" i="9"/>
  <c r="R205" i="9"/>
  <c r="R204" i="9"/>
  <c r="R203" i="9"/>
  <c r="R202" i="9"/>
  <c r="R201" i="9"/>
  <c r="R200" i="9"/>
  <c r="R199" i="9"/>
  <c r="R198" i="9"/>
  <c r="R197" i="9"/>
  <c r="R196" i="9"/>
  <c r="R195" i="9"/>
  <c r="R194" i="9"/>
  <c r="R193" i="9"/>
  <c r="R192" i="9"/>
  <c r="R191" i="9"/>
  <c r="R190" i="9"/>
  <c r="R189" i="9"/>
  <c r="R188" i="9"/>
  <c r="R187" i="9"/>
  <c r="R186" i="9"/>
  <c r="R185" i="9"/>
  <c r="R184" i="9"/>
  <c r="R183" i="9"/>
  <c r="R182" i="9"/>
  <c r="R181" i="9"/>
  <c r="R180" i="9"/>
  <c r="R179" i="9"/>
  <c r="R178" i="9"/>
  <c r="R177" i="9"/>
  <c r="R176" i="9"/>
  <c r="R175" i="9"/>
  <c r="R174" i="9"/>
  <c r="R173" i="9"/>
  <c r="R172" i="9"/>
  <c r="R171" i="9"/>
  <c r="R170" i="9"/>
  <c r="R169" i="9"/>
  <c r="R168" i="9"/>
  <c r="R167" i="9"/>
  <c r="R166" i="9"/>
  <c r="R165" i="9"/>
  <c r="R164" i="9"/>
  <c r="R163" i="9"/>
  <c r="R162" i="9"/>
  <c r="R161" i="9"/>
  <c r="R160" i="9"/>
  <c r="R159" i="9"/>
  <c r="R158" i="9"/>
  <c r="R157" i="9"/>
  <c r="R156" i="9"/>
  <c r="R155" i="9"/>
  <c r="R154" i="9"/>
  <c r="R153" i="9"/>
  <c r="R152" i="9"/>
  <c r="R151" i="9"/>
  <c r="R150" i="9"/>
  <c r="R149" i="9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3" i="9"/>
  <c r="F4" i="22" l="1"/>
  <c r="E351" i="22"/>
  <c r="E4" i="22"/>
  <c r="C13" i="27"/>
  <c r="C16" i="27"/>
  <c r="AY181" i="27"/>
  <c r="AY60" i="27"/>
  <c r="AY332" i="27"/>
  <c r="AW113" i="27"/>
  <c r="AY113" i="27" s="1"/>
  <c r="AW160" i="27"/>
  <c r="AY160" i="27" s="1"/>
  <c r="AW169" i="27"/>
  <c r="AW183" i="27"/>
  <c r="AW342" i="27"/>
  <c r="AY342" i="27" s="1"/>
  <c r="AW145" i="27"/>
  <c r="AW231" i="27"/>
  <c r="AW270" i="27"/>
  <c r="AY270" i="27" s="1"/>
  <c r="AW271" i="27"/>
  <c r="AW273" i="27"/>
  <c r="AW347" i="27"/>
  <c r="AY347" i="27" s="1"/>
  <c r="AW25" i="27"/>
  <c r="AW26" i="27"/>
  <c r="AW27" i="27"/>
  <c r="AW28" i="27"/>
  <c r="AW29" i="27"/>
  <c r="AW30" i="27"/>
  <c r="AW31" i="27"/>
  <c r="AW32" i="27"/>
  <c r="AW33" i="27"/>
  <c r="AW36" i="27"/>
  <c r="AW37" i="27"/>
  <c r="AW38" i="27"/>
  <c r="AW39" i="27"/>
  <c r="AW40" i="27"/>
  <c r="AW41" i="27"/>
  <c r="AY41" i="27" s="1"/>
  <c r="AW42" i="27"/>
  <c r="AW43" i="27"/>
  <c r="AW44" i="27"/>
  <c r="AW45" i="27"/>
  <c r="AY45" i="27" s="1"/>
  <c r="AW46" i="27"/>
  <c r="AY46" i="27" s="1"/>
  <c r="AW47" i="27"/>
  <c r="AW48" i="27"/>
  <c r="AW49" i="27"/>
  <c r="AW50" i="27"/>
  <c r="AW51" i="27"/>
  <c r="AW52" i="27"/>
  <c r="AW54" i="27"/>
  <c r="AY54" i="27" s="1"/>
  <c r="AW55" i="27"/>
  <c r="AW56" i="27"/>
  <c r="AW57" i="27"/>
  <c r="AY57" i="27" s="1"/>
  <c r="AW58" i="27"/>
  <c r="AY58" i="27" s="1"/>
  <c r="AW59" i="27"/>
  <c r="AY59" i="27" s="1"/>
  <c r="AW61" i="27"/>
  <c r="AW63" i="27"/>
  <c r="AW64" i="27"/>
  <c r="AW65" i="27"/>
  <c r="AW66" i="27"/>
  <c r="AW67" i="27"/>
  <c r="AW68" i="27"/>
  <c r="AY68" i="27" s="1"/>
  <c r="AW69" i="27"/>
  <c r="AW70" i="27"/>
  <c r="AY70" i="27" s="1"/>
  <c r="AW71" i="27"/>
  <c r="AY71" i="27" s="1"/>
  <c r="AW72" i="27"/>
  <c r="AY72" i="27" s="1"/>
  <c r="AW73" i="27"/>
  <c r="AY73" i="27" s="1"/>
  <c r="AW74" i="27"/>
  <c r="AW75" i="27"/>
  <c r="AW77" i="27"/>
  <c r="AW78" i="27"/>
  <c r="AW79" i="27"/>
  <c r="AW80" i="27"/>
  <c r="AW81" i="27"/>
  <c r="AY81" i="27" s="1"/>
  <c r="AW82" i="27"/>
  <c r="AW83" i="27"/>
  <c r="AY83" i="27" s="1"/>
  <c r="AW84" i="27"/>
  <c r="AY84" i="27" s="1"/>
  <c r="AW85" i="27"/>
  <c r="AY85" i="27" s="1"/>
  <c r="AW86" i="27"/>
  <c r="AY86" i="27" s="1"/>
  <c r="AW87" i="27"/>
  <c r="AW88" i="27"/>
  <c r="AW89" i="27"/>
  <c r="AW90" i="27"/>
  <c r="AW91" i="27"/>
  <c r="AW92" i="27"/>
  <c r="AW93" i="27"/>
  <c r="AY93" i="27" s="1"/>
  <c r="AW94" i="27"/>
  <c r="AY94" i="27" s="1"/>
  <c r="AW95" i="27"/>
  <c r="AW96" i="27"/>
  <c r="AY96" i="27" s="1"/>
  <c r="AW97" i="27"/>
  <c r="AY97" i="27" s="1"/>
  <c r="AW98" i="27"/>
  <c r="AY98" i="27" s="1"/>
  <c r="AW99" i="27"/>
  <c r="AW100" i="27"/>
  <c r="AW102" i="27"/>
  <c r="AW103" i="27"/>
  <c r="AW105" i="27"/>
  <c r="AW106" i="27"/>
  <c r="AW107" i="27"/>
  <c r="AW109" i="27"/>
  <c r="AW110" i="27"/>
  <c r="AY110" i="27" s="1"/>
  <c r="AW111" i="27"/>
  <c r="AW112" i="27"/>
  <c r="AW114" i="27"/>
  <c r="AW115" i="27"/>
  <c r="AW116" i="27"/>
  <c r="AW117" i="27"/>
  <c r="AW118" i="27"/>
  <c r="AW119" i="27"/>
  <c r="AW120" i="27"/>
  <c r="AW121" i="27"/>
  <c r="AW122" i="27"/>
  <c r="AW123" i="27"/>
  <c r="AW124" i="27"/>
  <c r="AW126" i="27"/>
  <c r="AW127" i="27"/>
  <c r="AW128" i="27"/>
  <c r="AW129" i="27"/>
  <c r="AY129" i="27" s="1"/>
  <c r="AW130" i="27"/>
  <c r="AW131" i="27"/>
  <c r="AW132" i="27"/>
  <c r="AW134" i="27"/>
  <c r="AW135" i="27"/>
  <c r="AW136" i="27"/>
  <c r="AY136" i="27" s="1"/>
  <c r="AW137" i="27"/>
  <c r="AW138" i="27"/>
  <c r="AW139" i="27"/>
  <c r="AW140" i="27"/>
  <c r="AW141" i="27"/>
  <c r="AY141" i="27" s="1"/>
  <c r="AW142" i="27"/>
  <c r="AY142" i="27" s="1"/>
  <c r="AW143" i="27"/>
  <c r="AW146" i="27"/>
  <c r="AW147" i="27"/>
  <c r="AW148" i="27"/>
  <c r="AW149" i="27"/>
  <c r="AW150" i="27"/>
  <c r="AW151" i="27"/>
  <c r="AW153" i="27"/>
  <c r="AY153" i="27" s="1"/>
  <c r="AW155" i="27"/>
  <c r="AY155" i="27" s="1"/>
  <c r="AW156" i="27"/>
  <c r="AY156" i="27" s="1"/>
  <c r="AW157" i="27"/>
  <c r="AY157" i="27" s="1"/>
  <c r="AW158" i="27"/>
  <c r="AY158" i="27" s="1"/>
  <c r="AW161" i="27"/>
  <c r="AW162" i="27"/>
  <c r="AW163" i="27"/>
  <c r="AW164" i="27"/>
  <c r="AW165" i="27"/>
  <c r="AW166" i="27"/>
  <c r="AY166" i="27" s="1"/>
  <c r="AW167" i="27"/>
  <c r="AW168" i="27"/>
  <c r="AW170" i="27"/>
  <c r="AW171" i="27"/>
  <c r="AW172" i="27"/>
  <c r="AW173" i="27"/>
  <c r="AY173" i="27" s="1"/>
  <c r="AW174" i="27"/>
  <c r="AY174" i="27" s="1"/>
  <c r="AW175" i="27"/>
  <c r="AW176" i="27"/>
  <c r="AW177" i="27"/>
  <c r="AW179" i="27"/>
  <c r="AW180" i="27"/>
  <c r="AW182" i="27"/>
  <c r="AW184" i="27"/>
  <c r="AW185" i="27"/>
  <c r="AW186" i="27"/>
  <c r="AW187" i="27"/>
  <c r="AW188" i="27"/>
  <c r="AY188" i="27" s="1"/>
  <c r="AW189" i="27"/>
  <c r="AY189" i="27" s="1"/>
  <c r="AW190" i="27"/>
  <c r="AW191" i="27"/>
  <c r="AW192" i="27"/>
  <c r="AW193" i="27"/>
  <c r="AW194" i="27"/>
  <c r="AW195" i="27"/>
  <c r="AW196" i="27"/>
  <c r="AW197" i="27"/>
  <c r="AW198" i="27"/>
  <c r="AW199" i="27"/>
  <c r="AW200" i="27"/>
  <c r="AW201" i="27"/>
  <c r="AW202" i="27"/>
  <c r="AW203" i="27"/>
  <c r="AW204" i="27"/>
  <c r="AW205" i="27"/>
  <c r="AW206" i="27"/>
  <c r="AW207" i="27"/>
  <c r="AW211" i="27"/>
  <c r="AW212" i="27"/>
  <c r="AW213" i="27"/>
  <c r="AY213" i="27" s="1"/>
  <c r="AW214" i="27"/>
  <c r="AW215" i="27"/>
  <c r="AW216" i="27"/>
  <c r="AW217" i="27"/>
  <c r="AW218" i="27"/>
  <c r="AW220" i="27"/>
  <c r="AW221" i="27"/>
  <c r="AW222" i="27"/>
  <c r="AW223" i="27"/>
  <c r="AW224" i="27"/>
  <c r="AW225" i="27"/>
  <c r="AW226" i="27"/>
  <c r="AW227" i="27"/>
  <c r="AY227" i="27" s="1"/>
  <c r="AW228" i="27"/>
  <c r="AW229" i="27"/>
  <c r="AW230" i="27"/>
  <c r="AW232" i="27"/>
  <c r="AW233" i="27"/>
  <c r="AW234" i="27"/>
  <c r="AY234" i="27" s="1"/>
  <c r="AW235" i="27"/>
  <c r="AW236" i="27"/>
  <c r="AW237" i="27"/>
  <c r="AW238" i="27"/>
  <c r="AW239" i="27"/>
  <c r="AW240" i="27"/>
  <c r="AY240" i="27" s="1"/>
  <c r="AW241" i="27"/>
  <c r="AW242" i="27"/>
  <c r="AW243" i="27"/>
  <c r="AW245" i="27"/>
  <c r="AW246" i="27"/>
  <c r="AW247" i="27"/>
  <c r="AW248" i="27"/>
  <c r="AW249" i="27"/>
  <c r="AW250" i="27"/>
  <c r="AW251" i="27"/>
  <c r="AW252" i="27"/>
  <c r="AY252" i="27" s="1"/>
  <c r="AW253" i="27"/>
  <c r="AW254" i="27"/>
  <c r="AW255" i="27"/>
  <c r="AW256" i="27"/>
  <c r="AW257" i="27"/>
  <c r="AW258" i="27"/>
  <c r="AW259" i="27"/>
  <c r="AW260" i="27"/>
  <c r="AW261" i="27"/>
  <c r="AW262" i="27"/>
  <c r="AW263" i="27"/>
  <c r="AW264" i="27"/>
  <c r="AY264" i="27" s="1"/>
  <c r="AW265" i="27"/>
  <c r="AW266" i="27"/>
  <c r="AW267" i="27"/>
  <c r="AW268" i="27"/>
  <c r="AW269" i="27"/>
  <c r="AW272" i="27"/>
  <c r="AW274" i="27"/>
  <c r="AW275" i="27"/>
  <c r="AW276" i="27"/>
  <c r="AY276" i="27" s="1"/>
  <c r="AW277" i="27"/>
  <c r="AW278" i="27"/>
  <c r="AW279" i="27"/>
  <c r="AW280" i="27"/>
  <c r="AW281" i="27"/>
  <c r="AW282" i="27"/>
  <c r="AW283" i="27"/>
  <c r="AW284" i="27"/>
  <c r="AW285" i="27"/>
  <c r="AW287" i="27"/>
  <c r="AW288" i="27"/>
  <c r="AW289" i="27"/>
  <c r="AW290" i="27"/>
  <c r="AW291" i="27"/>
  <c r="AW292" i="27"/>
  <c r="AY292" i="27" s="1"/>
  <c r="AW293" i="27"/>
  <c r="AW294" i="27"/>
  <c r="AW295" i="27"/>
  <c r="AW296" i="27"/>
  <c r="AW297" i="27"/>
  <c r="AW298" i="27"/>
  <c r="AW299" i="27"/>
  <c r="AW300" i="27"/>
  <c r="AW301" i="27"/>
  <c r="AY301" i="27" s="1"/>
  <c r="AW302" i="27"/>
  <c r="AY302" i="27" s="1"/>
  <c r="AW303" i="27"/>
  <c r="AY303" i="27" s="1"/>
  <c r="AW304" i="27"/>
  <c r="AY304" i="27" s="1"/>
  <c r="AW305" i="27"/>
  <c r="AW306" i="27"/>
  <c r="AW307" i="27"/>
  <c r="AW308" i="27"/>
  <c r="AW309" i="27"/>
  <c r="AW310" i="27"/>
  <c r="AW311" i="27"/>
  <c r="AY311" i="27" s="1"/>
  <c r="AW312" i="27"/>
  <c r="AW313" i="27"/>
  <c r="AY313" i="27" s="1"/>
  <c r="AW314" i="27"/>
  <c r="AY314" i="27" s="1"/>
  <c r="AW315" i="27"/>
  <c r="AY315" i="27" s="1"/>
  <c r="AW316" i="27"/>
  <c r="AY316" i="27" s="1"/>
  <c r="AW317" i="27"/>
  <c r="AW318" i="27"/>
  <c r="AW319" i="27"/>
  <c r="AW320" i="27"/>
  <c r="AW321" i="27"/>
  <c r="AW322" i="27"/>
  <c r="AW323" i="27"/>
  <c r="AW324" i="27"/>
  <c r="AW325" i="27"/>
  <c r="AY325" i="27" s="1"/>
  <c r="AW326" i="27"/>
  <c r="AY326" i="27" s="1"/>
  <c r="AW327" i="27"/>
  <c r="AY327" i="27" s="1"/>
  <c r="AW328" i="27"/>
  <c r="AY328" i="27" s="1"/>
  <c r="AW329" i="27"/>
  <c r="AY329" i="27" s="1"/>
  <c r="AW330" i="27"/>
  <c r="AW331" i="27"/>
  <c r="AW333" i="27"/>
  <c r="AW334" i="27"/>
  <c r="AW335" i="27"/>
  <c r="AW336" i="27"/>
  <c r="AW337" i="27"/>
  <c r="AW338" i="27"/>
  <c r="AY338" i="27" s="1"/>
  <c r="AW339" i="27"/>
  <c r="AY339" i="27" s="1"/>
  <c r="AW340" i="27"/>
  <c r="AW341" i="27"/>
  <c r="AY341" i="27" s="1"/>
  <c r="AW343" i="27"/>
  <c r="AW344" i="27"/>
  <c r="AY344" i="27" s="1"/>
  <c r="AW345" i="27"/>
  <c r="AW346" i="27"/>
  <c r="AW348" i="27"/>
  <c r="AW349" i="27"/>
  <c r="AY32" i="27"/>
  <c r="AY33" i="27"/>
  <c r="AY36" i="27"/>
  <c r="AY37" i="27"/>
  <c r="AY38" i="27"/>
  <c r="AY39" i="27"/>
  <c r="AY40" i="27"/>
  <c r="AY47" i="27"/>
  <c r="AY48" i="27"/>
  <c r="AY49" i="27"/>
  <c r="AY50" i="27"/>
  <c r="AY51" i="27"/>
  <c r="AY52" i="27"/>
  <c r="AY63" i="27"/>
  <c r="AY64" i="27"/>
  <c r="AY65" i="27"/>
  <c r="AY66" i="27"/>
  <c r="AY67" i="27"/>
  <c r="AY74" i="27"/>
  <c r="AY75" i="27"/>
  <c r="AY77" i="27"/>
  <c r="AY78" i="27"/>
  <c r="AY79" i="27"/>
  <c r="AY80" i="27"/>
  <c r="AY88" i="27"/>
  <c r="AY89" i="27"/>
  <c r="AY90" i="27"/>
  <c r="AY91" i="27"/>
  <c r="AY92" i="27"/>
  <c r="AY100" i="27"/>
  <c r="AY102" i="27"/>
  <c r="AY103" i="27"/>
  <c r="AY105" i="27"/>
  <c r="AY106" i="27"/>
  <c r="AY107" i="27"/>
  <c r="AY116" i="27"/>
  <c r="AY117" i="27"/>
  <c r="AY118" i="27"/>
  <c r="AY119" i="27"/>
  <c r="AY121" i="27"/>
  <c r="AY130" i="27"/>
  <c r="AY131" i="27"/>
  <c r="AY132" i="27"/>
  <c r="AY134" i="27"/>
  <c r="AY135" i="27"/>
  <c r="AY137" i="27"/>
  <c r="AY143" i="27"/>
  <c r="AY146" i="27"/>
  <c r="AY147" i="27"/>
  <c r="AY148" i="27"/>
  <c r="AY149" i="27"/>
  <c r="AY151" i="27"/>
  <c r="AY161" i="27"/>
  <c r="AY162" i="27"/>
  <c r="AY164" i="27"/>
  <c r="AY165" i="27"/>
  <c r="AY167" i="27"/>
  <c r="AY170" i="27"/>
  <c r="AY175" i="27"/>
  <c r="AY176" i="27"/>
  <c r="AY177" i="27"/>
  <c r="AY179" i="27"/>
  <c r="AY182" i="27"/>
  <c r="AY184" i="27"/>
  <c r="AY185" i="27"/>
  <c r="AY190" i="27"/>
  <c r="AY191" i="27"/>
  <c r="AY192" i="27"/>
  <c r="AY193" i="27"/>
  <c r="AY195" i="27"/>
  <c r="AY196" i="27"/>
  <c r="AY197" i="27"/>
  <c r="AY305" i="27"/>
  <c r="AY306" i="27"/>
  <c r="AY307" i="27"/>
  <c r="AY308" i="27"/>
  <c r="AY309" i="27"/>
  <c r="AY310" i="27"/>
  <c r="AY317" i="27"/>
  <c r="AY318" i="27"/>
  <c r="AY320" i="27"/>
  <c r="AY321" i="27"/>
  <c r="AY322" i="27"/>
  <c r="AY323" i="27"/>
  <c r="AY330" i="27"/>
  <c r="AY333" i="27"/>
  <c r="AY334" i="27"/>
  <c r="AY335" i="27"/>
  <c r="AY336" i="27"/>
  <c r="AY345" i="27"/>
  <c r="AY346" i="27"/>
  <c r="AY348" i="27"/>
  <c r="AY349" i="27"/>
  <c r="AX34" i="27"/>
  <c r="AY34" i="27" s="1"/>
  <c r="AX35" i="27"/>
  <c r="AY61" i="27"/>
  <c r="AX95" i="27"/>
  <c r="AX124" i="27"/>
  <c r="AX133" i="27"/>
  <c r="AY133" i="27" s="1"/>
  <c r="AX178" i="27"/>
  <c r="AY178" i="27" s="1"/>
  <c r="AX210" i="27"/>
  <c r="AX230" i="27"/>
  <c r="AY230" i="27" s="1"/>
  <c r="AX231" i="27"/>
  <c r="AY231" i="27" s="1"/>
  <c r="AX238" i="27"/>
  <c r="AY238" i="27" s="1"/>
  <c r="AX244" i="27"/>
  <c r="AX271" i="27"/>
  <c r="AY271" i="27" s="1"/>
  <c r="AX279" i="27"/>
  <c r="AX298" i="27"/>
  <c r="AY298" i="27" s="1"/>
  <c r="AX319" i="27"/>
  <c r="AY319" i="27" s="1"/>
  <c r="AX62" i="27"/>
  <c r="AY62" i="27" s="1"/>
  <c r="AX76" i="27"/>
  <c r="AX168" i="27"/>
  <c r="AX183" i="27"/>
  <c r="AX331" i="27"/>
  <c r="AY331" i="27" s="1"/>
  <c r="AX120" i="27"/>
  <c r="AY120" i="27" s="1"/>
  <c r="AX152" i="27"/>
  <c r="AY152" i="27" s="1"/>
  <c r="AX163" i="27"/>
  <c r="AY163" i="27" s="1"/>
  <c r="AX248" i="27"/>
  <c r="AX253" i="27"/>
  <c r="AY253" i="27" s="1"/>
  <c r="AX293" i="27"/>
  <c r="AY293" i="27" s="1"/>
  <c r="AX297" i="27"/>
  <c r="AM3" i="27"/>
  <c r="AM4" i="27"/>
  <c r="AM5" i="27" s="1"/>
  <c r="AM6" i="27"/>
  <c r="AM7" i="27"/>
  <c r="AM8" i="27"/>
  <c r="AM9" i="27"/>
  <c r="AM10" i="27"/>
  <c r="AM11" i="27"/>
  <c r="AM12" i="27"/>
  <c r="AM13" i="27"/>
  <c r="AM14" i="27"/>
  <c r="AM15" i="27"/>
  <c r="AM16" i="27"/>
  <c r="AM17" i="27"/>
  <c r="AH3" i="27"/>
  <c r="AH4" i="27"/>
  <c r="AH5" i="27"/>
  <c r="AH6" i="27"/>
  <c r="AH7" i="27"/>
  <c r="AH8" i="27"/>
  <c r="AH9" i="27"/>
  <c r="AH10" i="27"/>
  <c r="AH11" i="27"/>
  <c r="AH12" i="27" s="1"/>
  <c r="AH13" i="27"/>
  <c r="AH14" i="27"/>
  <c r="AH15" i="27"/>
  <c r="AH16" i="27"/>
  <c r="AH17" i="27"/>
  <c r="AC3" i="27"/>
  <c r="AC4" i="27"/>
  <c r="AC5" i="27" s="1"/>
  <c r="AC6" i="27"/>
  <c r="AC7" i="27"/>
  <c r="AC8" i="27"/>
  <c r="AC9" i="27"/>
  <c r="AC10" i="27"/>
  <c r="AC11" i="27"/>
  <c r="AC12" i="27"/>
  <c r="AC13" i="27"/>
  <c r="AC14" i="27"/>
  <c r="AC15" i="27"/>
  <c r="AC16" i="27"/>
  <c r="AC17" i="27"/>
  <c r="X12" i="27"/>
  <c r="X17" i="27"/>
  <c r="X14" i="27"/>
  <c r="X3" i="27"/>
  <c r="X15" i="27"/>
  <c r="X9" i="27"/>
  <c r="X10" i="27"/>
  <c r="X13" i="27"/>
  <c r="X11" i="27"/>
  <c r="X8" i="27"/>
  <c r="X16" i="27"/>
  <c r="X4" i="27"/>
  <c r="X5" i="27" s="1"/>
  <c r="X6" i="27" s="1"/>
  <c r="X7" i="27" s="1"/>
  <c r="S3" i="27"/>
  <c r="S4" i="27"/>
  <c r="S5" i="27" s="1"/>
  <c r="S6" i="27"/>
  <c r="S7" i="27"/>
  <c r="S8" i="27"/>
  <c r="S9" i="27"/>
  <c r="S10" i="27"/>
  <c r="S11" i="27"/>
  <c r="S12" i="27"/>
  <c r="S13" i="27"/>
  <c r="S14" i="27"/>
  <c r="S15" i="27"/>
  <c r="S16" i="27" s="1"/>
  <c r="S17" i="27"/>
  <c r="N12" i="27"/>
  <c r="N9" i="27"/>
  <c r="N6" i="27"/>
  <c r="N3" i="27"/>
  <c r="N4" i="27" s="1"/>
  <c r="N5" i="27" s="1"/>
  <c r="N10" i="27"/>
  <c r="N15" i="27"/>
  <c r="N13" i="27"/>
  <c r="N14" i="27" s="1"/>
  <c r="N11" i="27"/>
  <c r="N16" i="27"/>
  <c r="N17" i="27" s="1"/>
  <c r="N7" i="27"/>
  <c r="N8" i="27" s="1"/>
  <c r="I3" i="27"/>
  <c r="I4" i="27"/>
  <c r="I5" i="27" s="1"/>
  <c r="I6" i="27"/>
  <c r="I7" i="27"/>
  <c r="I8" i="27"/>
  <c r="I9" i="27"/>
  <c r="I10" i="27"/>
  <c r="I11" i="27"/>
  <c r="I12" i="27"/>
  <c r="I13" i="27"/>
  <c r="I14" i="27"/>
  <c r="I15" i="27"/>
  <c r="I16" i="27"/>
  <c r="I17" i="27"/>
  <c r="AX340" i="27"/>
  <c r="AX31" i="27"/>
  <c r="C4" i="27"/>
  <c r="C17" i="27"/>
  <c r="C15" i="27"/>
  <c r="C10" i="27"/>
  <c r="D10" i="27" s="1"/>
  <c r="AW35" i="27"/>
  <c r="C7" i="27"/>
  <c r="C9" i="27"/>
  <c r="C6" i="27"/>
  <c r="C8" i="27"/>
  <c r="C14" i="27"/>
  <c r="D14" i="27" s="1"/>
  <c r="C11" i="27"/>
  <c r="C5" i="27"/>
  <c r="D5" i="27" s="1"/>
  <c r="C3" i="27"/>
  <c r="D3" i="27" s="1"/>
  <c r="AX145" i="27"/>
  <c r="AY145" i="27" s="1"/>
  <c r="AX101" i="27"/>
  <c r="AX209" i="27"/>
  <c r="AX125" i="27"/>
  <c r="AY125" i="27" s="1"/>
  <c r="AW209" i="27"/>
  <c r="AZ209" i="27" s="1"/>
  <c r="BB209" i="27" s="1"/>
  <c r="J207" i="10" s="1"/>
  <c r="AW208" i="27"/>
  <c r="AY208" i="27" s="1"/>
  <c r="AW210" i="27"/>
  <c r="AY144" i="27"/>
  <c r="AX108" i="27"/>
  <c r="AY76" i="27"/>
  <c r="AW4" i="27"/>
  <c r="AW5" i="27"/>
  <c r="AW6" i="27"/>
  <c r="AZ119" i="27" s="1"/>
  <c r="BB119" i="27" s="1"/>
  <c r="J117" i="10" s="1"/>
  <c r="AW7" i="27"/>
  <c r="AW8" i="27"/>
  <c r="AW9" i="27"/>
  <c r="AW10" i="27"/>
  <c r="AW11" i="27"/>
  <c r="AW12" i="27"/>
  <c r="AW13" i="27"/>
  <c r="AW14" i="27"/>
  <c r="AW15" i="27"/>
  <c r="AW16" i="27"/>
  <c r="AY16" i="27" s="1"/>
  <c r="AW17" i="27"/>
  <c r="AY17" i="27" s="1"/>
  <c r="AW18" i="27"/>
  <c r="AW19" i="27"/>
  <c r="AW20" i="27"/>
  <c r="AW21" i="27"/>
  <c r="AW22" i="27"/>
  <c r="AY22" i="27" s="1"/>
  <c r="AW23" i="27"/>
  <c r="AW24" i="27"/>
  <c r="AY9" i="27"/>
  <c r="AY10" i="27"/>
  <c r="AY11" i="27"/>
  <c r="AY12" i="27"/>
  <c r="AY13" i="27"/>
  <c r="AY14" i="27"/>
  <c r="AY15" i="27"/>
  <c r="AX5" i="27"/>
  <c r="AX350" i="27"/>
  <c r="AW108" i="27"/>
  <c r="AY108" i="27" s="1"/>
  <c r="AW101" i="27"/>
  <c r="AW53" i="27"/>
  <c r="AW350" i="27"/>
  <c r="AY350" i="27" s="1"/>
  <c r="AZ167" i="27"/>
  <c r="BB167" i="27" s="1"/>
  <c r="J165" i="10" s="1"/>
  <c r="AZ166" i="27"/>
  <c r="BB166" i="27" s="1"/>
  <c r="J164" i="10" s="1"/>
  <c r="AZ143" i="27"/>
  <c r="BB143" i="27" s="1"/>
  <c r="J141" i="10" s="1"/>
  <c r="AZ14" i="27"/>
  <c r="BB14" i="27" s="1"/>
  <c r="J12" i="10" s="1"/>
  <c r="AZ13" i="27"/>
  <c r="BB13" i="27" s="1"/>
  <c r="J11" i="10" s="1"/>
  <c r="AY20" i="27"/>
  <c r="AY21" i="27"/>
  <c r="AY24" i="27"/>
  <c r="AY25" i="27"/>
  <c r="AY26" i="27"/>
  <c r="AY27" i="27"/>
  <c r="AY200" i="27"/>
  <c r="AY201" i="27"/>
  <c r="AY202" i="27"/>
  <c r="AY203" i="27"/>
  <c r="AY204" i="27"/>
  <c r="AY207" i="27"/>
  <c r="AY209" i="27"/>
  <c r="AY210" i="27"/>
  <c r="AY214" i="27"/>
  <c r="AY215" i="27"/>
  <c r="AY216" i="27"/>
  <c r="AY217" i="27"/>
  <c r="AY218" i="27"/>
  <c r="AY219" i="27"/>
  <c r="AY220" i="27"/>
  <c r="AY221" i="27"/>
  <c r="AY225" i="27"/>
  <c r="AY226" i="27"/>
  <c r="AY228" i="27"/>
  <c r="AY229" i="27"/>
  <c r="AY232" i="27"/>
  <c r="AY233" i="27"/>
  <c r="AY237" i="27"/>
  <c r="AY241" i="27"/>
  <c r="AY242" i="27"/>
  <c r="AY243" i="27"/>
  <c r="AY244" i="27"/>
  <c r="AY245" i="27"/>
  <c r="AY246" i="27"/>
  <c r="AY249" i="27"/>
  <c r="AY250" i="27"/>
  <c r="AY251" i="27"/>
  <c r="AY254" i="27"/>
  <c r="AY255" i="27"/>
  <c r="AY256" i="27"/>
  <c r="AZ257" i="27"/>
  <c r="BB257" i="27" s="1"/>
  <c r="J255" i="10" s="1"/>
  <c r="AY257" i="27"/>
  <c r="AY258" i="27"/>
  <c r="AY261" i="27"/>
  <c r="AY262" i="27"/>
  <c r="AY263" i="27"/>
  <c r="AY266" i="27"/>
  <c r="AY267" i="27"/>
  <c r="AY268" i="27"/>
  <c r="AY269" i="27"/>
  <c r="AY272" i="27"/>
  <c r="AY273" i="27"/>
  <c r="AY274" i="27"/>
  <c r="AY279" i="27"/>
  <c r="AY281" i="27"/>
  <c r="AY282" i="27"/>
  <c r="AY283" i="27"/>
  <c r="AY284" i="27"/>
  <c r="AY285" i="27"/>
  <c r="AY286" i="27"/>
  <c r="AY287" i="27"/>
  <c r="AY291" i="27"/>
  <c r="AY294" i="27"/>
  <c r="AY295" i="27"/>
  <c r="AY296" i="27"/>
  <c r="AY297" i="27"/>
  <c r="AY299" i="27"/>
  <c r="F319" i="22"/>
  <c r="F271" i="22"/>
  <c r="F208" i="22"/>
  <c r="F160" i="22"/>
  <c r="F158" i="22"/>
  <c r="F125" i="22"/>
  <c r="F108" i="22"/>
  <c r="F5" i="22"/>
  <c r="F56" i="22"/>
  <c r="F60" i="22"/>
  <c r="F154" i="22"/>
  <c r="F209" i="22"/>
  <c r="F219" i="22"/>
  <c r="F244" i="22"/>
  <c r="F6" i="22"/>
  <c r="L4" i="10" s="1"/>
  <c r="F7" i="22"/>
  <c r="L5" i="10" s="1"/>
  <c r="F8" i="22"/>
  <c r="L6" i="10" s="1"/>
  <c r="F9" i="22"/>
  <c r="L7" i="10" s="1"/>
  <c r="F10" i="22"/>
  <c r="L8" i="10" s="1"/>
  <c r="F11" i="22"/>
  <c r="L9" i="10" s="1"/>
  <c r="F12" i="22"/>
  <c r="L10" i="10" s="1"/>
  <c r="F13" i="22"/>
  <c r="L11" i="10" s="1"/>
  <c r="F14" i="22"/>
  <c r="L12" i="10" s="1"/>
  <c r="F15" i="22"/>
  <c r="L13" i="10" s="1"/>
  <c r="F16" i="22"/>
  <c r="L14" i="10" s="1"/>
  <c r="F17" i="22"/>
  <c r="L15" i="10" s="1"/>
  <c r="F18" i="22"/>
  <c r="L16" i="10" s="1"/>
  <c r="F19" i="22"/>
  <c r="L17" i="10" s="1"/>
  <c r="F20" i="22"/>
  <c r="L18" i="10" s="1"/>
  <c r="F21" i="22"/>
  <c r="L19" i="10" s="1"/>
  <c r="F22" i="22"/>
  <c r="L20" i="10" s="1"/>
  <c r="F23" i="22"/>
  <c r="L21" i="10" s="1"/>
  <c r="F24" i="22"/>
  <c r="L22" i="10" s="1"/>
  <c r="F25" i="22"/>
  <c r="L23" i="10" s="1"/>
  <c r="F26" i="22"/>
  <c r="L24" i="10" s="1"/>
  <c r="F27" i="22"/>
  <c r="L25" i="10" s="1"/>
  <c r="F28" i="22"/>
  <c r="L26" i="10" s="1"/>
  <c r="F29" i="22"/>
  <c r="L27" i="10" s="1"/>
  <c r="F30" i="22"/>
  <c r="L28" i="10" s="1"/>
  <c r="F31" i="22"/>
  <c r="L29" i="10" s="1"/>
  <c r="F32" i="22"/>
  <c r="L30" i="10" s="1"/>
  <c r="F33" i="22"/>
  <c r="L31" i="10" s="1"/>
  <c r="F34" i="22"/>
  <c r="L32" i="10" s="1"/>
  <c r="F35" i="22"/>
  <c r="L33" i="10" s="1"/>
  <c r="F36" i="22"/>
  <c r="L34" i="10" s="1"/>
  <c r="F37" i="22"/>
  <c r="L35" i="10" s="1"/>
  <c r="F38" i="22"/>
  <c r="L36" i="10" s="1"/>
  <c r="F39" i="22"/>
  <c r="L37" i="10" s="1"/>
  <c r="F40" i="22"/>
  <c r="L38" i="10" s="1"/>
  <c r="F41" i="22"/>
  <c r="L39" i="10" s="1"/>
  <c r="F42" i="22"/>
  <c r="L40" i="10" s="1"/>
  <c r="F43" i="22"/>
  <c r="L41" i="10" s="1"/>
  <c r="F44" i="22"/>
  <c r="L42" i="10" s="1"/>
  <c r="F45" i="22"/>
  <c r="L43" i="10" s="1"/>
  <c r="F46" i="22"/>
  <c r="L44" i="10" s="1"/>
  <c r="F47" i="22"/>
  <c r="L45" i="10" s="1"/>
  <c r="F48" i="22"/>
  <c r="L46" i="10" s="1"/>
  <c r="F49" i="22"/>
  <c r="L47" i="10" s="1"/>
  <c r="F50" i="22"/>
  <c r="L48" i="10" s="1"/>
  <c r="F51" i="22"/>
  <c r="L49" i="10" s="1"/>
  <c r="F52" i="22"/>
  <c r="L50" i="10" s="1"/>
  <c r="F53" i="22"/>
  <c r="L51" i="10" s="1"/>
  <c r="F54" i="22"/>
  <c r="L52" i="10" s="1"/>
  <c r="F55" i="22"/>
  <c r="L53" i="10" s="1"/>
  <c r="F57" i="22"/>
  <c r="F58" i="22"/>
  <c r="F59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6" i="22"/>
  <c r="F127" i="22"/>
  <c r="F128" i="22"/>
  <c r="F129" i="22"/>
  <c r="F130" i="22"/>
  <c r="F131" i="22"/>
  <c r="F132" i="22"/>
  <c r="F133" i="22"/>
  <c r="F134" i="22"/>
  <c r="F135" i="22"/>
  <c r="F136" i="22"/>
  <c r="F137" i="22"/>
  <c r="F138" i="22"/>
  <c r="F139" i="22"/>
  <c r="F140" i="22"/>
  <c r="F141" i="22"/>
  <c r="F142" i="22"/>
  <c r="F143" i="22"/>
  <c r="F144" i="22"/>
  <c r="F146" i="22"/>
  <c r="F147" i="22"/>
  <c r="F148" i="22"/>
  <c r="F149" i="22"/>
  <c r="F150" i="22"/>
  <c r="F151" i="22"/>
  <c r="F152" i="22"/>
  <c r="F153" i="22"/>
  <c r="F155" i="22"/>
  <c r="F156" i="22"/>
  <c r="F157" i="22"/>
  <c r="F159" i="22"/>
  <c r="F161" i="22"/>
  <c r="F162" i="22"/>
  <c r="F163" i="22"/>
  <c r="F164" i="22"/>
  <c r="F165" i="22"/>
  <c r="F166" i="22"/>
  <c r="F167" i="22"/>
  <c r="F168" i="22"/>
  <c r="F169" i="22"/>
  <c r="F170" i="22"/>
  <c r="F171" i="22"/>
  <c r="F172" i="22"/>
  <c r="F173" i="22"/>
  <c r="F174" i="22"/>
  <c r="F175" i="22"/>
  <c r="F176" i="22"/>
  <c r="F177" i="22"/>
  <c r="F178" i="22"/>
  <c r="F179" i="22"/>
  <c r="F180" i="22"/>
  <c r="F181" i="22"/>
  <c r="F182" i="22"/>
  <c r="F183" i="22"/>
  <c r="F184" i="22"/>
  <c r="F185" i="22"/>
  <c r="F186" i="22"/>
  <c r="F187" i="22"/>
  <c r="F188" i="22"/>
  <c r="F189" i="22"/>
  <c r="F190" i="22"/>
  <c r="F191" i="22"/>
  <c r="F192" i="22"/>
  <c r="F193" i="22"/>
  <c r="F194" i="22"/>
  <c r="F195" i="22"/>
  <c r="F196" i="22"/>
  <c r="F197" i="22"/>
  <c r="F198" i="22"/>
  <c r="F199" i="22"/>
  <c r="F200" i="22"/>
  <c r="F202" i="22"/>
  <c r="F203" i="22"/>
  <c r="F204" i="22"/>
  <c r="F205" i="22"/>
  <c r="F206" i="22"/>
  <c r="F207" i="22"/>
  <c r="F211" i="22"/>
  <c r="F212" i="22"/>
  <c r="F213" i="22"/>
  <c r="F214" i="22"/>
  <c r="F215" i="22"/>
  <c r="F216" i="22"/>
  <c r="F217" i="22"/>
  <c r="F218" i="22"/>
  <c r="F220" i="22"/>
  <c r="F221" i="22"/>
  <c r="F222" i="22"/>
  <c r="F223" i="22"/>
  <c r="F224" i="22"/>
  <c r="F225" i="22"/>
  <c r="F226" i="22"/>
  <c r="F227" i="22"/>
  <c r="F228" i="22"/>
  <c r="F229" i="22"/>
  <c r="F230" i="22"/>
  <c r="F232" i="22"/>
  <c r="F233" i="22"/>
  <c r="F234" i="22"/>
  <c r="F235" i="22"/>
  <c r="F236" i="22"/>
  <c r="F237" i="22"/>
  <c r="F238" i="22"/>
  <c r="F239" i="22"/>
  <c r="F240" i="22"/>
  <c r="F241" i="22"/>
  <c r="F242" i="22"/>
  <c r="F243" i="22"/>
  <c r="F245" i="22"/>
  <c r="F246" i="22"/>
  <c r="F247" i="22"/>
  <c r="F248" i="22"/>
  <c r="F249" i="22"/>
  <c r="F250" i="22"/>
  <c r="F251" i="22"/>
  <c r="F252" i="22"/>
  <c r="F253" i="22"/>
  <c r="F254" i="22"/>
  <c r="F255" i="22"/>
  <c r="F256" i="22"/>
  <c r="F257" i="22"/>
  <c r="F258" i="22"/>
  <c r="F259" i="22"/>
  <c r="F260" i="22"/>
  <c r="F261" i="22"/>
  <c r="F262" i="22"/>
  <c r="F263" i="22"/>
  <c r="F264" i="22"/>
  <c r="F265" i="22"/>
  <c r="F266" i="22"/>
  <c r="F267" i="22"/>
  <c r="F268" i="22"/>
  <c r="F269" i="22"/>
  <c r="F270" i="22"/>
  <c r="F272" i="22"/>
  <c r="F273" i="22"/>
  <c r="F274" i="22"/>
  <c r="F275" i="22"/>
  <c r="F276" i="22"/>
  <c r="F277" i="22"/>
  <c r="F278" i="22"/>
  <c r="F279" i="22"/>
  <c r="F280" i="22"/>
  <c r="F281" i="22"/>
  <c r="F282" i="22"/>
  <c r="F283" i="22"/>
  <c r="F284" i="22"/>
  <c r="F286" i="22"/>
  <c r="F287" i="22"/>
  <c r="F288" i="22"/>
  <c r="F289" i="22"/>
  <c r="F290" i="22"/>
  <c r="F291" i="22"/>
  <c r="F292" i="22"/>
  <c r="F293" i="22"/>
  <c r="F294" i="22"/>
  <c r="F295" i="22"/>
  <c r="F296" i="22"/>
  <c r="F297" i="22"/>
  <c r="F298" i="22"/>
  <c r="F299" i="22"/>
  <c r="F300" i="22"/>
  <c r="F301" i="22"/>
  <c r="F302" i="22"/>
  <c r="F303" i="22"/>
  <c r="F304" i="22"/>
  <c r="F305" i="22"/>
  <c r="F306" i="22"/>
  <c r="F307" i="22"/>
  <c r="F308" i="22"/>
  <c r="F309" i="22"/>
  <c r="F310" i="22"/>
  <c r="F311" i="22"/>
  <c r="F312" i="22"/>
  <c r="F313" i="22"/>
  <c r="F314" i="22"/>
  <c r="F315" i="22"/>
  <c r="F316" i="22"/>
  <c r="F317" i="22"/>
  <c r="F318" i="22"/>
  <c r="F320" i="22"/>
  <c r="F321" i="22"/>
  <c r="F322" i="22"/>
  <c r="F323" i="22"/>
  <c r="F324" i="22"/>
  <c r="F325" i="22"/>
  <c r="F326" i="22"/>
  <c r="F327" i="22"/>
  <c r="F328" i="22"/>
  <c r="F329" i="22"/>
  <c r="F330" i="22"/>
  <c r="F331" i="22"/>
  <c r="F332" i="22"/>
  <c r="F333" i="22"/>
  <c r="F334" i="22"/>
  <c r="F335" i="22"/>
  <c r="F336" i="22"/>
  <c r="F337" i="22"/>
  <c r="F338" i="22"/>
  <c r="F339" i="22"/>
  <c r="F340" i="22"/>
  <c r="F341" i="22"/>
  <c r="F342" i="22"/>
  <c r="F343" i="22"/>
  <c r="F344" i="22"/>
  <c r="F345" i="22"/>
  <c r="F346" i="22"/>
  <c r="F347" i="22"/>
  <c r="F348" i="22"/>
  <c r="F349" i="22"/>
  <c r="L324" i="10"/>
  <c r="L296" i="10"/>
  <c r="L250" i="10"/>
  <c r="L164" i="10"/>
  <c r="L107" i="10"/>
  <c r="L57" i="10"/>
  <c r="AY7" i="27" l="1"/>
  <c r="AZ7" i="27"/>
  <c r="BB7" i="27" s="1"/>
  <c r="J5" i="10" s="1"/>
  <c r="AZ337" i="27"/>
  <c r="BB337" i="27" s="1"/>
  <c r="J335" i="10" s="1"/>
  <c r="AY337" i="27"/>
  <c r="AY28" i="27"/>
  <c r="AZ28" i="27"/>
  <c r="BB28" i="27" s="1"/>
  <c r="J26" i="10" s="1"/>
  <c r="AZ336" i="27"/>
  <c r="BB336" i="27" s="1"/>
  <c r="J334" i="10" s="1"/>
  <c r="AZ323" i="27"/>
  <c r="BB323" i="27" s="1"/>
  <c r="J321" i="10" s="1"/>
  <c r="AZ268" i="27"/>
  <c r="BB268" i="27" s="1"/>
  <c r="J266" i="10" s="1"/>
  <c r="AZ70" i="27"/>
  <c r="BB70" i="27" s="1"/>
  <c r="J68" i="10" s="1"/>
  <c r="AZ314" i="27"/>
  <c r="BB314" i="27" s="1"/>
  <c r="J312" i="10" s="1"/>
  <c r="AZ216" i="27"/>
  <c r="BB216" i="27" s="1"/>
  <c r="J214" i="10" s="1"/>
  <c r="AZ71" i="27"/>
  <c r="BB71" i="27" s="1"/>
  <c r="J69" i="10" s="1"/>
  <c r="AZ315" i="27"/>
  <c r="BB315" i="27" s="1"/>
  <c r="J313" i="10" s="1"/>
  <c r="AY69" i="27"/>
  <c r="AZ69" i="27"/>
  <c r="BB69" i="27" s="1"/>
  <c r="J67" i="10" s="1"/>
  <c r="AZ27" i="27"/>
  <c r="BB27" i="27" s="1"/>
  <c r="J25" i="10" s="1"/>
  <c r="AZ94" i="27"/>
  <c r="BB94" i="27" s="1"/>
  <c r="J92" i="10" s="1"/>
  <c r="AZ338" i="27"/>
  <c r="BB338" i="27" s="1"/>
  <c r="J336" i="10" s="1"/>
  <c r="AZ287" i="27"/>
  <c r="BB287" i="27" s="1"/>
  <c r="J285" i="10" s="1"/>
  <c r="AZ238" i="27"/>
  <c r="BB238" i="27" s="1"/>
  <c r="J236" i="10" s="1"/>
  <c r="AZ46" i="27"/>
  <c r="BB46" i="27" s="1"/>
  <c r="J44" i="10" s="1"/>
  <c r="AZ312" i="27"/>
  <c r="BB312" i="27" s="1"/>
  <c r="J310" i="10" s="1"/>
  <c r="AY312" i="27"/>
  <c r="AY288" i="27"/>
  <c r="AZ288" i="27"/>
  <c r="BB288" i="27" s="1"/>
  <c r="J286" i="10" s="1"/>
  <c r="AZ275" i="27"/>
  <c r="BB275" i="27" s="1"/>
  <c r="J273" i="10" s="1"/>
  <c r="AY275" i="27"/>
  <c r="AZ260" i="27"/>
  <c r="BB260" i="27" s="1"/>
  <c r="J258" i="10" s="1"/>
  <c r="AY260" i="27"/>
  <c r="AZ235" i="27"/>
  <c r="BB235" i="27" s="1"/>
  <c r="J233" i="10" s="1"/>
  <c r="AY235" i="27"/>
  <c r="AY194" i="27"/>
  <c r="AZ194" i="27"/>
  <c r="BB194" i="27" s="1"/>
  <c r="J192" i="10" s="1"/>
  <c r="AZ150" i="27"/>
  <c r="BB150" i="27" s="1"/>
  <c r="J148" i="10" s="1"/>
  <c r="AY150" i="27"/>
  <c r="AY109" i="27"/>
  <c r="AZ109" i="27"/>
  <c r="BB109" i="27" s="1"/>
  <c r="J107" i="10" s="1"/>
  <c r="AZ191" i="27"/>
  <c r="BB191" i="27" s="1"/>
  <c r="J189" i="10" s="1"/>
  <c r="AY18" i="27"/>
  <c r="AZ18" i="27"/>
  <c r="BB18" i="27" s="1"/>
  <c r="J16" i="10" s="1"/>
  <c r="AZ95" i="27"/>
  <c r="BB95" i="27" s="1"/>
  <c r="J93" i="10" s="1"/>
  <c r="AZ339" i="27"/>
  <c r="BB339" i="27" s="1"/>
  <c r="J337" i="10" s="1"/>
  <c r="AZ55" i="27"/>
  <c r="BB55" i="27" s="1"/>
  <c r="J53" i="10" s="1"/>
  <c r="AY55" i="27"/>
  <c r="AZ246" i="27"/>
  <c r="BB246" i="27" s="1"/>
  <c r="J244" i="10" s="1"/>
  <c r="AZ118" i="27"/>
  <c r="BB118" i="27" s="1"/>
  <c r="J116" i="10" s="1"/>
  <c r="AY42" i="27"/>
  <c r="AZ42" i="27"/>
  <c r="BB42" i="27" s="1"/>
  <c r="J40" i="10" s="1"/>
  <c r="AZ280" i="27"/>
  <c r="BB280" i="27" s="1"/>
  <c r="J278" i="10" s="1"/>
  <c r="AZ190" i="27"/>
  <c r="BB190" i="27" s="1"/>
  <c r="J188" i="10" s="1"/>
  <c r="AY19" i="27"/>
  <c r="AZ19" i="27"/>
  <c r="BB19" i="27" s="1"/>
  <c r="J17" i="10" s="1"/>
  <c r="AY324" i="27"/>
  <c r="AZ324" i="27"/>
  <c r="BB324" i="27" s="1"/>
  <c r="J322" i="10" s="1"/>
  <c r="AZ300" i="27"/>
  <c r="BB300" i="27" s="1"/>
  <c r="J298" i="10" s="1"/>
  <c r="AY300" i="27"/>
  <c r="AZ248" i="27"/>
  <c r="BB248" i="27" s="1"/>
  <c r="J246" i="10" s="1"/>
  <c r="AY222" i="27"/>
  <c r="AZ222" i="27"/>
  <c r="BB222" i="27" s="1"/>
  <c r="J220" i="10" s="1"/>
  <c r="AZ206" i="27"/>
  <c r="BB206" i="27" s="1"/>
  <c r="J204" i="10" s="1"/>
  <c r="AY206" i="27"/>
  <c r="AZ180" i="27"/>
  <c r="BB180" i="27" s="1"/>
  <c r="J178" i="10" s="1"/>
  <c r="AY180" i="27"/>
  <c r="AZ136" i="27"/>
  <c r="BB136" i="27" s="1"/>
  <c r="J134" i="10" s="1"/>
  <c r="AY122" i="27"/>
  <c r="AZ122" i="27"/>
  <c r="BB122" i="27" s="1"/>
  <c r="J120" i="10" s="1"/>
  <c r="AY82" i="27"/>
  <c r="AZ82" i="27"/>
  <c r="BB82" i="27" s="1"/>
  <c r="J80" i="10" s="1"/>
  <c r="AY169" i="27"/>
  <c r="AZ169" i="27"/>
  <c r="BB169" i="27" s="1"/>
  <c r="J167" i="10" s="1"/>
  <c r="AZ47" i="27"/>
  <c r="BB47" i="27" s="1"/>
  <c r="J45" i="10" s="1"/>
  <c r="AY6" i="27"/>
  <c r="AZ6" i="27"/>
  <c r="BB6" i="27" s="1"/>
  <c r="J4" i="10" s="1"/>
  <c r="AZ340" i="27"/>
  <c r="BB340" i="27" s="1"/>
  <c r="J338" i="10" s="1"/>
  <c r="AZ192" i="27"/>
  <c r="BB192" i="27" s="1"/>
  <c r="J190" i="10" s="1"/>
  <c r="AZ144" i="27"/>
  <c r="BB144" i="27" s="1"/>
  <c r="J142" i="10" s="1"/>
  <c r="AZ120" i="27"/>
  <c r="BB120" i="27" s="1"/>
  <c r="J118" i="10" s="1"/>
  <c r="AZ72" i="27"/>
  <c r="BB72" i="27" s="1"/>
  <c r="J70" i="10" s="1"/>
  <c r="AZ15" i="27"/>
  <c r="BB15" i="27" s="1"/>
  <c r="J13" i="10" s="1"/>
  <c r="AZ226" i="27"/>
  <c r="BB226" i="27" s="1"/>
  <c r="J224" i="10" s="1"/>
  <c r="AZ245" i="27"/>
  <c r="BB245" i="27" s="1"/>
  <c r="J243" i="10" s="1"/>
  <c r="AZ256" i="27"/>
  <c r="BB256" i="27" s="1"/>
  <c r="J254" i="10" s="1"/>
  <c r="AZ316" i="27"/>
  <c r="BB316" i="27" s="1"/>
  <c r="J314" i="10" s="1"/>
  <c r="AZ168" i="27"/>
  <c r="BB168" i="27" s="1"/>
  <c r="J166" i="10" s="1"/>
  <c r="AZ96" i="27"/>
  <c r="BB96" i="27" s="1"/>
  <c r="J94" i="10" s="1"/>
  <c r="AZ48" i="27"/>
  <c r="BB48" i="27" s="1"/>
  <c r="J46" i="10" s="1"/>
  <c r="AZ26" i="27"/>
  <c r="BB26" i="27" s="1"/>
  <c r="J24" i="10" s="1"/>
  <c r="AZ234" i="27"/>
  <c r="BB234" i="27" s="1"/>
  <c r="J232" i="10" s="1"/>
  <c r="AZ286" i="27"/>
  <c r="BB286" i="27" s="1"/>
  <c r="J284" i="10" s="1"/>
  <c r="AZ227" i="27"/>
  <c r="BB227" i="27" s="1"/>
  <c r="J225" i="10" s="1"/>
  <c r="AZ276" i="27"/>
  <c r="BB276" i="27" s="1"/>
  <c r="J274" i="10" s="1"/>
  <c r="AZ208" i="27"/>
  <c r="BB208" i="27" s="1"/>
  <c r="J206" i="10" s="1"/>
  <c r="AZ142" i="27"/>
  <c r="BB142" i="27" s="1"/>
  <c r="J140" i="10" s="1"/>
  <c r="AZ239" i="27"/>
  <c r="BB239" i="27" s="1"/>
  <c r="J237" i="10" s="1"/>
  <c r="AZ259" i="27"/>
  <c r="BB259" i="27" s="1"/>
  <c r="J257" i="10" s="1"/>
  <c r="AZ149" i="27"/>
  <c r="BB149" i="27" s="1"/>
  <c r="J147" i="10" s="1"/>
  <c r="AZ331" i="27"/>
  <c r="BB331" i="27" s="1"/>
  <c r="J329" i="10" s="1"/>
  <c r="AZ319" i="27"/>
  <c r="BB319" i="27" s="1"/>
  <c r="J317" i="10" s="1"/>
  <c r="AZ307" i="27"/>
  <c r="BB307" i="27" s="1"/>
  <c r="J305" i="10" s="1"/>
  <c r="AZ159" i="27"/>
  <c r="BB159" i="27" s="1"/>
  <c r="J157" i="10" s="1"/>
  <c r="AZ147" i="27"/>
  <c r="BB147" i="27" s="1"/>
  <c r="J145" i="10" s="1"/>
  <c r="AZ135" i="27"/>
  <c r="BB135" i="27" s="1"/>
  <c r="J133" i="10" s="1"/>
  <c r="AZ75" i="27"/>
  <c r="BB75" i="27" s="1"/>
  <c r="J73" i="10" s="1"/>
  <c r="AZ63" i="27"/>
  <c r="BB63" i="27" s="1"/>
  <c r="J61" i="10" s="1"/>
  <c r="AZ51" i="27"/>
  <c r="BB51" i="27" s="1"/>
  <c r="J49" i="10" s="1"/>
  <c r="AZ39" i="27"/>
  <c r="BB39" i="27" s="1"/>
  <c r="J37" i="10" s="1"/>
  <c r="AZ25" i="27"/>
  <c r="BB25" i="27" s="1"/>
  <c r="J23" i="10" s="1"/>
  <c r="AZ201" i="27"/>
  <c r="BB201" i="27" s="1"/>
  <c r="J199" i="10" s="1"/>
  <c r="AZ219" i="27"/>
  <c r="BB219" i="27" s="1"/>
  <c r="J217" i="10" s="1"/>
  <c r="AZ243" i="27"/>
  <c r="BB243" i="27" s="1"/>
  <c r="J241" i="10" s="1"/>
  <c r="AZ255" i="27"/>
  <c r="BB255" i="27" s="1"/>
  <c r="J253" i="10" s="1"/>
  <c r="AZ267" i="27"/>
  <c r="BB267" i="27" s="1"/>
  <c r="J265" i="10" s="1"/>
  <c r="AZ273" i="27"/>
  <c r="BB273" i="27" s="1"/>
  <c r="J271" i="10" s="1"/>
  <c r="AZ285" i="27"/>
  <c r="BB285" i="27" s="1"/>
  <c r="J283" i="10" s="1"/>
  <c r="AZ297" i="27"/>
  <c r="BB297" i="27" s="1"/>
  <c r="J295" i="10" s="1"/>
  <c r="AZ264" i="27"/>
  <c r="BB264" i="27" s="1"/>
  <c r="J262" i="10" s="1"/>
  <c r="AZ215" i="27"/>
  <c r="BB215" i="27" s="1"/>
  <c r="J213" i="10" s="1"/>
  <c r="AZ16" i="27"/>
  <c r="BB16" i="27" s="1"/>
  <c r="J14" i="10" s="1"/>
  <c r="AZ49" i="27"/>
  <c r="BB49" i="27" s="1"/>
  <c r="J47" i="10" s="1"/>
  <c r="AZ73" i="27"/>
  <c r="BB73" i="27" s="1"/>
  <c r="J71" i="10" s="1"/>
  <c r="AZ97" i="27"/>
  <c r="BB97" i="27" s="1"/>
  <c r="J95" i="10" s="1"/>
  <c r="AZ145" i="27"/>
  <c r="BB145" i="27" s="1"/>
  <c r="J143" i="10" s="1"/>
  <c r="AZ193" i="27"/>
  <c r="BB193" i="27" s="1"/>
  <c r="J191" i="10" s="1"/>
  <c r="AZ317" i="27"/>
  <c r="BB317" i="27" s="1"/>
  <c r="J315" i="10" s="1"/>
  <c r="AZ341" i="27"/>
  <c r="BB341" i="27" s="1"/>
  <c r="J339" i="10" s="1"/>
  <c r="AZ348" i="27"/>
  <c r="BB348" i="27" s="1"/>
  <c r="J346" i="10" s="1"/>
  <c r="AZ294" i="27"/>
  <c r="BB294" i="27" s="1"/>
  <c r="J292" i="10" s="1"/>
  <c r="AZ244" i="27"/>
  <c r="BB244" i="27" s="1"/>
  <c r="J242" i="10" s="1"/>
  <c r="AZ17" i="27"/>
  <c r="BB17" i="27" s="1"/>
  <c r="J15" i="10" s="1"/>
  <c r="AZ74" i="27"/>
  <c r="BB74" i="27" s="1"/>
  <c r="J72" i="10" s="1"/>
  <c r="AZ146" i="27"/>
  <c r="BB146" i="27" s="1"/>
  <c r="J144" i="10" s="1"/>
  <c r="AZ318" i="27"/>
  <c r="BB318" i="27" s="1"/>
  <c r="J316" i="10" s="1"/>
  <c r="AZ333" i="27"/>
  <c r="BB333" i="27" s="1"/>
  <c r="J331" i="10" s="1"/>
  <c r="AZ274" i="27"/>
  <c r="BB274" i="27" s="1"/>
  <c r="J272" i="10" s="1"/>
  <c r="AZ263" i="27"/>
  <c r="BB263" i="27" s="1"/>
  <c r="J261" i="10" s="1"/>
  <c r="AZ252" i="27"/>
  <c r="BB252" i="27" s="1"/>
  <c r="J250" i="10" s="1"/>
  <c r="AZ214" i="27"/>
  <c r="BB214" i="27" s="1"/>
  <c r="J212" i="10" s="1"/>
  <c r="AZ203" i="27"/>
  <c r="BB203" i="27" s="1"/>
  <c r="J201" i="10" s="1"/>
  <c r="AZ22" i="27"/>
  <c r="BB22" i="27" s="1"/>
  <c r="J20" i="10" s="1"/>
  <c r="AZ33" i="27"/>
  <c r="BB33" i="27" s="1"/>
  <c r="J31" i="10" s="1"/>
  <c r="AZ57" i="27"/>
  <c r="BB57" i="27" s="1"/>
  <c r="J55" i="10" s="1"/>
  <c r="AZ81" i="27"/>
  <c r="BB81" i="27" s="1"/>
  <c r="J79" i="10" s="1"/>
  <c r="AZ105" i="27"/>
  <c r="BB105" i="27" s="1"/>
  <c r="J103" i="10" s="1"/>
  <c r="AZ129" i="27"/>
  <c r="BB129" i="27" s="1"/>
  <c r="J127" i="10" s="1"/>
  <c r="AZ153" i="27"/>
  <c r="BB153" i="27" s="1"/>
  <c r="J151" i="10" s="1"/>
  <c r="AZ177" i="27"/>
  <c r="BB177" i="27" s="1"/>
  <c r="J175" i="10" s="1"/>
  <c r="AZ301" i="27"/>
  <c r="BB301" i="27" s="1"/>
  <c r="J299" i="10" s="1"/>
  <c r="AZ325" i="27"/>
  <c r="BB325" i="27" s="1"/>
  <c r="J323" i="10" s="1"/>
  <c r="AZ349" i="27"/>
  <c r="BB349" i="27" s="1"/>
  <c r="J347" i="10" s="1"/>
  <c r="AY248" i="27"/>
  <c r="AZ345" i="27"/>
  <c r="BB345" i="27" s="1"/>
  <c r="J343" i="10" s="1"/>
  <c r="AZ247" i="27"/>
  <c r="BB247" i="27" s="1"/>
  <c r="J245" i="10" s="1"/>
  <c r="AZ205" i="27"/>
  <c r="BB205" i="27" s="1"/>
  <c r="J203" i="10" s="1"/>
  <c r="AZ204" i="27"/>
  <c r="BB204" i="27" s="1"/>
  <c r="J202" i="10" s="1"/>
  <c r="AZ121" i="27"/>
  <c r="BB121" i="27" s="1"/>
  <c r="J119" i="10" s="1"/>
  <c r="AZ233" i="27"/>
  <c r="BB233" i="27" s="1"/>
  <c r="J231" i="10" s="1"/>
  <c r="AZ50" i="27"/>
  <c r="BB50" i="27" s="1"/>
  <c r="J48" i="10" s="1"/>
  <c r="AZ98" i="27"/>
  <c r="BB98" i="27" s="1"/>
  <c r="J96" i="10" s="1"/>
  <c r="AZ170" i="27"/>
  <c r="BB170" i="27" s="1"/>
  <c r="J168" i="10" s="1"/>
  <c r="AZ342" i="27"/>
  <c r="BB342" i="27" s="1"/>
  <c r="J340" i="10" s="1"/>
  <c r="AZ293" i="27"/>
  <c r="BB293" i="27" s="1"/>
  <c r="J291" i="10" s="1"/>
  <c r="AZ232" i="27"/>
  <c r="BB232" i="27" s="1"/>
  <c r="J230" i="10" s="1"/>
  <c r="AZ221" i="27"/>
  <c r="BB221" i="27" s="1"/>
  <c r="J219" i="10" s="1"/>
  <c r="AZ34" i="27"/>
  <c r="BB34" i="27" s="1"/>
  <c r="J32" i="10" s="1"/>
  <c r="AZ58" i="27"/>
  <c r="BB58" i="27" s="1"/>
  <c r="J56" i="10" s="1"/>
  <c r="AZ106" i="27"/>
  <c r="BB106" i="27" s="1"/>
  <c r="J104" i="10" s="1"/>
  <c r="AZ130" i="27"/>
  <c r="BB130" i="27" s="1"/>
  <c r="J128" i="10" s="1"/>
  <c r="AZ154" i="27"/>
  <c r="BB154" i="27" s="1"/>
  <c r="J152" i="10" s="1"/>
  <c r="AZ178" i="27"/>
  <c r="BB178" i="27" s="1"/>
  <c r="J176" i="10" s="1"/>
  <c r="AZ302" i="27"/>
  <c r="BB302" i="27" s="1"/>
  <c r="J300" i="10" s="1"/>
  <c r="AZ326" i="27"/>
  <c r="BB326" i="27" s="1"/>
  <c r="J324" i="10" s="1"/>
  <c r="AZ266" i="27"/>
  <c r="BB266" i="27" s="1"/>
  <c r="J264" i="10" s="1"/>
  <c r="AZ254" i="27"/>
  <c r="BB254" i="27" s="1"/>
  <c r="J252" i="10" s="1"/>
  <c r="AZ200" i="27"/>
  <c r="BB200" i="27" s="1"/>
  <c r="J198" i="10" s="1"/>
  <c r="AZ282" i="27"/>
  <c r="BB282" i="27" s="1"/>
  <c r="J280" i="10" s="1"/>
  <c r="AZ262" i="27"/>
  <c r="BB262" i="27" s="1"/>
  <c r="J260" i="10" s="1"/>
  <c r="AZ251" i="27"/>
  <c r="BB251" i="27" s="1"/>
  <c r="J249" i="10" s="1"/>
  <c r="AZ202" i="27"/>
  <c r="BB202" i="27" s="1"/>
  <c r="J200" i="10" s="1"/>
  <c r="AZ21" i="27"/>
  <c r="BB21" i="27" s="1"/>
  <c r="J19" i="10" s="1"/>
  <c r="AZ35" i="27"/>
  <c r="BB35" i="27" s="1"/>
  <c r="J33" i="10" s="1"/>
  <c r="AZ59" i="27"/>
  <c r="BB59" i="27" s="1"/>
  <c r="J57" i="10" s="1"/>
  <c r="AZ83" i="27"/>
  <c r="BB83" i="27" s="1"/>
  <c r="J81" i="10" s="1"/>
  <c r="AZ107" i="27"/>
  <c r="BB107" i="27" s="1"/>
  <c r="J105" i="10" s="1"/>
  <c r="AZ131" i="27"/>
  <c r="BB131" i="27" s="1"/>
  <c r="J129" i="10" s="1"/>
  <c r="AZ155" i="27"/>
  <c r="BB155" i="27" s="1"/>
  <c r="J153" i="10" s="1"/>
  <c r="AZ179" i="27"/>
  <c r="BB179" i="27" s="1"/>
  <c r="J177" i="10" s="1"/>
  <c r="AZ303" i="27"/>
  <c r="BB303" i="27" s="1"/>
  <c r="J301" i="10" s="1"/>
  <c r="AZ327" i="27"/>
  <c r="BB327" i="27" s="1"/>
  <c r="J325" i="10" s="1"/>
  <c r="AY53" i="27"/>
  <c r="AZ53" i="27"/>
  <c r="BB53" i="27" s="1"/>
  <c r="J51" i="10" s="1"/>
  <c r="AZ24" i="27"/>
  <c r="BB24" i="27" s="1"/>
  <c r="J22" i="10" s="1"/>
  <c r="AY343" i="27"/>
  <c r="AZ343" i="27"/>
  <c r="BB343" i="27" s="1"/>
  <c r="J341" i="10" s="1"/>
  <c r="AZ265" i="27"/>
  <c r="BB265" i="27" s="1"/>
  <c r="J263" i="10" s="1"/>
  <c r="AY265" i="27"/>
  <c r="AZ253" i="27"/>
  <c r="BB253" i="27" s="1"/>
  <c r="J251" i="10" s="1"/>
  <c r="AY199" i="27"/>
  <c r="AZ199" i="27"/>
  <c r="BB199" i="27" s="1"/>
  <c r="J197" i="10" s="1"/>
  <c r="AY187" i="27"/>
  <c r="AZ187" i="27"/>
  <c r="BB187" i="27" s="1"/>
  <c r="J185" i="10" s="1"/>
  <c r="AY172" i="27"/>
  <c r="AZ172" i="27"/>
  <c r="BB172" i="27" s="1"/>
  <c r="J170" i="10" s="1"/>
  <c r="AZ128" i="27"/>
  <c r="BB128" i="27" s="1"/>
  <c r="J126" i="10" s="1"/>
  <c r="AY128" i="27"/>
  <c r="AZ115" i="27"/>
  <c r="BB115" i="27" s="1"/>
  <c r="J113" i="10" s="1"/>
  <c r="AY115" i="27"/>
  <c r="AY99" i="27"/>
  <c r="AZ99" i="27"/>
  <c r="BB99" i="27" s="1"/>
  <c r="J97" i="10" s="1"/>
  <c r="AZ87" i="27"/>
  <c r="BB87" i="27" s="1"/>
  <c r="J85" i="10" s="1"/>
  <c r="AZ60" i="27"/>
  <c r="BB60" i="27" s="1"/>
  <c r="J58" i="10" s="1"/>
  <c r="AZ299" i="27"/>
  <c r="BB299" i="27" s="1"/>
  <c r="J297" i="10" s="1"/>
  <c r="AZ281" i="27"/>
  <c r="BB281" i="27" s="1"/>
  <c r="J279" i="10" s="1"/>
  <c r="AZ250" i="27"/>
  <c r="BB250" i="27" s="1"/>
  <c r="J248" i="10" s="1"/>
  <c r="AY239" i="27"/>
  <c r="AZ4" i="27"/>
  <c r="BB4" i="27" s="1"/>
  <c r="J2" i="10" s="1"/>
  <c r="AZ37" i="27"/>
  <c r="BB37" i="27" s="1"/>
  <c r="J35" i="10" s="1"/>
  <c r="AZ61" i="27"/>
  <c r="BB61" i="27" s="1"/>
  <c r="J59" i="10" s="1"/>
  <c r="AZ85" i="27"/>
  <c r="BB85" i="27" s="1"/>
  <c r="J83" i="10" s="1"/>
  <c r="AZ133" i="27"/>
  <c r="BB133" i="27" s="1"/>
  <c r="J131" i="10" s="1"/>
  <c r="AZ157" i="27"/>
  <c r="BB157" i="27" s="1"/>
  <c r="J155" i="10" s="1"/>
  <c r="AZ181" i="27"/>
  <c r="BB181" i="27" s="1"/>
  <c r="J179" i="10" s="1"/>
  <c r="AZ305" i="27"/>
  <c r="BB305" i="27" s="1"/>
  <c r="J303" i="10" s="1"/>
  <c r="AZ329" i="27"/>
  <c r="BB329" i="27" s="1"/>
  <c r="J327" i="10" s="1"/>
  <c r="AZ10" i="27"/>
  <c r="BB10" i="27" s="1"/>
  <c r="J8" i="10" s="1"/>
  <c r="AZ291" i="27"/>
  <c r="BB291" i="27" s="1"/>
  <c r="J289" i="10" s="1"/>
  <c r="AZ278" i="27"/>
  <c r="BB278" i="27" s="1"/>
  <c r="J276" i="10" s="1"/>
  <c r="AY278" i="27"/>
  <c r="AZ225" i="27"/>
  <c r="BB225" i="27" s="1"/>
  <c r="J223" i="10" s="1"/>
  <c r="AZ212" i="27"/>
  <c r="BB212" i="27" s="1"/>
  <c r="J210" i="10" s="1"/>
  <c r="AY212" i="27"/>
  <c r="AZ197" i="27"/>
  <c r="BB197" i="27" s="1"/>
  <c r="J195" i="10" s="1"/>
  <c r="AZ185" i="27"/>
  <c r="BB185" i="27" s="1"/>
  <c r="J183" i="10" s="1"/>
  <c r="AY139" i="27"/>
  <c r="AZ139" i="27"/>
  <c r="BB139" i="27" s="1"/>
  <c r="J137" i="10" s="1"/>
  <c r="AY126" i="27"/>
  <c r="AZ126" i="27"/>
  <c r="BB126" i="27" s="1"/>
  <c r="J124" i="10" s="1"/>
  <c r="AY112" i="27"/>
  <c r="AZ112" i="27"/>
  <c r="BB112" i="27" s="1"/>
  <c r="J110" i="10" s="1"/>
  <c r="AZ31" i="27"/>
  <c r="BB31" i="27" s="1"/>
  <c r="J29" i="10" s="1"/>
  <c r="AZ240" i="27"/>
  <c r="BB240" i="27" s="1"/>
  <c r="J238" i="10" s="1"/>
  <c r="AZ220" i="27"/>
  <c r="BB220" i="27" s="1"/>
  <c r="J218" i="10" s="1"/>
  <c r="AZ36" i="27"/>
  <c r="BB36" i="27" s="1"/>
  <c r="J34" i="10" s="1"/>
  <c r="AZ108" i="27"/>
  <c r="BB108" i="27" s="1"/>
  <c r="J106" i="10" s="1"/>
  <c r="AZ156" i="27"/>
  <c r="BB156" i="27" s="1"/>
  <c r="J154" i="10" s="1"/>
  <c r="AZ304" i="27"/>
  <c r="BB304" i="27" s="1"/>
  <c r="J302" i="10" s="1"/>
  <c r="AZ328" i="27"/>
  <c r="BB328" i="27" s="1"/>
  <c r="J326" i="10" s="1"/>
  <c r="AZ23" i="27"/>
  <c r="BB23" i="27" s="1"/>
  <c r="J21" i="10" s="1"/>
  <c r="AZ279" i="27"/>
  <c r="BB279" i="27" s="1"/>
  <c r="J277" i="10" s="1"/>
  <c r="AZ213" i="27"/>
  <c r="BB213" i="27" s="1"/>
  <c r="J211" i="10" s="1"/>
  <c r="AY186" i="27"/>
  <c r="AZ186" i="27"/>
  <c r="BB186" i="27" s="1"/>
  <c r="J184" i="10" s="1"/>
  <c r="AZ127" i="27"/>
  <c r="BB127" i="27" s="1"/>
  <c r="J125" i="10" s="1"/>
  <c r="AY127" i="27"/>
  <c r="AZ231" i="27"/>
  <c r="BB231" i="27" s="1"/>
  <c r="J229" i="10" s="1"/>
  <c r="AY280" i="27"/>
  <c r="AZ269" i="27"/>
  <c r="BB269" i="27" s="1"/>
  <c r="J267" i="10" s="1"/>
  <c r="AZ258" i="27"/>
  <c r="BB258" i="27" s="1"/>
  <c r="J256" i="10" s="1"/>
  <c r="AZ228" i="27"/>
  <c r="BB228" i="27" s="1"/>
  <c r="J226" i="10" s="1"/>
  <c r="AZ5" i="27"/>
  <c r="BB5" i="27" s="1"/>
  <c r="J3" i="10" s="1"/>
  <c r="AZ38" i="27"/>
  <c r="BB38" i="27" s="1"/>
  <c r="J36" i="10" s="1"/>
  <c r="AZ62" i="27"/>
  <c r="BB62" i="27" s="1"/>
  <c r="J60" i="10" s="1"/>
  <c r="AZ86" i="27"/>
  <c r="BB86" i="27" s="1"/>
  <c r="J84" i="10" s="1"/>
  <c r="AZ110" i="27"/>
  <c r="BB110" i="27" s="1"/>
  <c r="J108" i="10" s="1"/>
  <c r="AZ134" i="27"/>
  <c r="BB134" i="27" s="1"/>
  <c r="J132" i="10" s="1"/>
  <c r="AZ158" i="27"/>
  <c r="BB158" i="27" s="1"/>
  <c r="J156" i="10" s="1"/>
  <c r="AZ182" i="27"/>
  <c r="BB182" i="27" s="1"/>
  <c r="J180" i="10" s="1"/>
  <c r="AZ306" i="27"/>
  <c r="BB306" i="27" s="1"/>
  <c r="J304" i="10" s="1"/>
  <c r="AZ330" i="27"/>
  <c r="BB330" i="27" s="1"/>
  <c r="J328" i="10" s="1"/>
  <c r="AZ9" i="27"/>
  <c r="BB9" i="27" s="1"/>
  <c r="J7" i="10" s="1"/>
  <c r="AY35" i="27"/>
  <c r="AZ290" i="27"/>
  <c r="BB290" i="27" s="1"/>
  <c r="J288" i="10" s="1"/>
  <c r="AY290" i="27"/>
  <c r="AZ277" i="27"/>
  <c r="BB277" i="27" s="1"/>
  <c r="J275" i="10" s="1"/>
  <c r="AY277" i="27"/>
  <c r="AZ237" i="27"/>
  <c r="BB237" i="27" s="1"/>
  <c r="J235" i="10" s="1"/>
  <c r="AZ224" i="27"/>
  <c r="BB224" i="27" s="1"/>
  <c r="J222" i="10" s="1"/>
  <c r="AY224" i="27"/>
  <c r="AZ211" i="27"/>
  <c r="BB211" i="27" s="1"/>
  <c r="J209" i="10" s="1"/>
  <c r="AY211" i="27"/>
  <c r="AZ196" i="27"/>
  <c r="BB196" i="27" s="1"/>
  <c r="J194" i="10" s="1"/>
  <c r="AZ184" i="27"/>
  <c r="BB184" i="27" s="1"/>
  <c r="J182" i="10" s="1"/>
  <c r="AY138" i="27"/>
  <c r="AZ138" i="27"/>
  <c r="BB138" i="27" s="1"/>
  <c r="J136" i="10" s="1"/>
  <c r="AZ124" i="27"/>
  <c r="BB124" i="27" s="1"/>
  <c r="J122" i="10" s="1"/>
  <c r="AY111" i="27"/>
  <c r="AZ111" i="27"/>
  <c r="BB111" i="27" s="1"/>
  <c r="J109" i="10" s="1"/>
  <c r="AZ44" i="27"/>
  <c r="BB44" i="27" s="1"/>
  <c r="J42" i="10" s="1"/>
  <c r="AY44" i="27"/>
  <c r="AZ30" i="27"/>
  <c r="BB30" i="27" s="1"/>
  <c r="J28" i="10" s="1"/>
  <c r="AY30" i="27"/>
  <c r="AZ292" i="27"/>
  <c r="BB292" i="27" s="1"/>
  <c r="J290" i="10" s="1"/>
  <c r="AZ270" i="27"/>
  <c r="BB270" i="27" s="1"/>
  <c r="J268" i="10" s="1"/>
  <c r="AZ210" i="27"/>
  <c r="BB210" i="27" s="1"/>
  <c r="J208" i="10" s="1"/>
  <c r="AZ84" i="27"/>
  <c r="BB84" i="27" s="1"/>
  <c r="J82" i="10" s="1"/>
  <c r="AZ132" i="27"/>
  <c r="BB132" i="27" s="1"/>
  <c r="J130" i="10" s="1"/>
  <c r="AY101" i="27"/>
  <c r="AZ101" i="27"/>
  <c r="BB101" i="27" s="1"/>
  <c r="J99" i="10" s="1"/>
  <c r="AY198" i="27"/>
  <c r="AZ198" i="27"/>
  <c r="BB198" i="27" s="1"/>
  <c r="J196" i="10" s="1"/>
  <c r="AY171" i="27"/>
  <c r="AZ171" i="27"/>
  <c r="BB171" i="27" s="1"/>
  <c r="J169" i="10" s="1"/>
  <c r="AZ140" i="27"/>
  <c r="BB140" i="27" s="1"/>
  <c r="J138" i="10" s="1"/>
  <c r="AY140" i="27"/>
  <c r="AZ114" i="27"/>
  <c r="BB114" i="27" s="1"/>
  <c r="J112" i="10" s="1"/>
  <c r="AY114" i="27"/>
  <c r="AZ32" i="27"/>
  <c r="BB32" i="27" s="1"/>
  <c r="J30" i="10" s="1"/>
  <c r="AZ298" i="27"/>
  <c r="BB298" i="27" s="1"/>
  <c r="J296" i="10" s="1"/>
  <c r="AZ12" i="27"/>
  <c r="BB12" i="27" s="1"/>
  <c r="J10" i="10" s="1"/>
  <c r="AZ45" i="27"/>
  <c r="BB45" i="27" s="1"/>
  <c r="J43" i="10" s="1"/>
  <c r="AZ93" i="27"/>
  <c r="BB93" i="27" s="1"/>
  <c r="J91" i="10" s="1"/>
  <c r="AZ117" i="27"/>
  <c r="BB117" i="27" s="1"/>
  <c r="J115" i="10" s="1"/>
  <c r="AZ141" i="27"/>
  <c r="BB141" i="27" s="1"/>
  <c r="J139" i="10" s="1"/>
  <c r="AZ165" i="27"/>
  <c r="BB165" i="27" s="1"/>
  <c r="J163" i="10" s="1"/>
  <c r="AZ189" i="27"/>
  <c r="BB189" i="27" s="1"/>
  <c r="J187" i="10" s="1"/>
  <c r="AZ313" i="27"/>
  <c r="BB313" i="27" s="1"/>
  <c r="J311" i="10" s="1"/>
  <c r="AZ20" i="27"/>
  <c r="BB20" i="27" s="1"/>
  <c r="J18" i="10" s="1"/>
  <c r="AZ8" i="27"/>
  <c r="BB8" i="27" s="1"/>
  <c r="J6" i="10" s="1"/>
  <c r="AY8" i="27"/>
  <c r="AY87" i="27"/>
  <c r="AZ289" i="27"/>
  <c r="BB289" i="27" s="1"/>
  <c r="J287" i="10" s="1"/>
  <c r="AY289" i="27"/>
  <c r="AZ261" i="27"/>
  <c r="BB261" i="27" s="1"/>
  <c r="J259" i="10" s="1"/>
  <c r="AZ249" i="27"/>
  <c r="BB249" i="27" s="1"/>
  <c r="J247" i="10" s="1"/>
  <c r="AZ236" i="27"/>
  <c r="BB236" i="27" s="1"/>
  <c r="J234" i="10" s="1"/>
  <c r="AY236" i="27"/>
  <c r="AZ223" i="27"/>
  <c r="BB223" i="27" s="1"/>
  <c r="J221" i="10" s="1"/>
  <c r="AY223" i="27"/>
  <c r="AZ207" i="27"/>
  <c r="BB207" i="27" s="1"/>
  <c r="J205" i="10" s="1"/>
  <c r="AZ195" i="27"/>
  <c r="BB195" i="27" s="1"/>
  <c r="J193" i="10" s="1"/>
  <c r="AZ151" i="27"/>
  <c r="BB151" i="27" s="1"/>
  <c r="J149" i="10" s="1"/>
  <c r="AZ137" i="27"/>
  <c r="BB137" i="27" s="1"/>
  <c r="J135" i="10" s="1"/>
  <c r="AY123" i="27"/>
  <c r="AZ123" i="27"/>
  <c r="BB123" i="27" s="1"/>
  <c r="J121" i="10" s="1"/>
  <c r="AZ56" i="27"/>
  <c r="BB56" i="27" s="1"/>
  <c r="J54" i="10" s="1"/>
  <c r="AY56" i="27"/>
  <c r="AZ43" i="27"/>
  <c r="BB43" i="27" s="1"/>
  <c r="J41" i="10" s="1"/>
  <c r="AY43" i="27"/>
  <c r="AZ29" i="27"/>
  <c r="BB29" i="27" s="1"/>
  <c r="J27" i="10" s="1"/>
  <c r="AY29" i="27"/>
  <c r="AY183" i="27"/>
  <c r="AZ183" i="27"/>
  <c r="BB183" i="27" s="1"/>
  <c r="J181" i="10" s="1"/>
  <c r="AZ40" i="27"/>
  <c r="BB40" i="27" s="1"/>
  <c r="J38" i="10" s="1"/>
  <c r="AZ52" i="27"/>
  <c r="BB52" i="27" s="1"/>
  <c r="J50" i="10" s="1"/>
  <c r="AZ64" i="27"/>
  <c r="BB64" i="27" s="1"/>
  <c r="J62" i="10" s="1"/>
  <c r="AZ76" i="27"/>
  <c r="BB76" i="27" s="1"/>
  <c r="J74" i="10" s="1"/>
  <c r="AZ88" i="27"/>
  <c r="BB88" i="27" s="1"/>
  <c r="J86" i="10" s="1"/>
  <c r="AZ100" i="27"/>
  <c r="BB100" i="27" s="1"/>
  <c r="J98" i="10" s="1"/>
  <c r="AZ148" i="27"/>
  <c r="BB148" i="27" s="1"/>
  <c r="J146" i="10" s="1"/>
  <c r="AZ160" i="27"/>
  <c r="BB160" i="27" s="1"/>
  <c r="J158" i="10" s="1"/>
  <c r="AZ308" i="27"/>
  <c r="BB308" i="27" s="1"/>
  <c r="J306" i="10" s="1"/>
  <c r="AZ320" i="27"/>
  <c r="BB320" i="27" s="1"/>
  <c r="J318" i="10" s="1"/>
  <c r="AZ332" i="27"/>
  <c r="BB332" i="27" s="1"/>
  <c r="J330" i="10" s="1"/>
  <c r="AZ344" i="27"/>
  <c r="BB344" i="27" s="1"/>
  <c r="J342" i="10" s="1"/>
  <c r="AZ296" i="27"/>
  <c r="BB296" i="27" s="1"/>
  <c r="J294" i="10" s="1"/>
  <c r="AZ284" i="27"/>
  <c r="BB284" i="27" s="1"/>
  <c r="J282" i="10" s="1"/>
  <c r="AZ272" i="27"/>
  <c r="BB272" i="27" s="1"/>
  <c r="J270" i="10" s="1"/>
  <c r="AZ242" i="27"/>
  <c r="BB242" i="27" s="1"/>
  <c r="J240" i="10" s="1"/>
  <c r="AZ230" i="27"/>
  <c r="BB230" i="27" s="1"/>
  <c r="J228" i="10" s="1"/>
  <c r="AZ218" i="27"/>
  <c r="BB218" i="27" s="1"/>
  <c r="J216" i="10" s="1"/>
  <c r="AZ41" i="27"/>
  <c r="BB41" i="27" s="1"/>
  <c r="J39" i="10" s="1"/>
  <c r="AZ65" i="27"/>
  <c r="BB65" i="27" s="1"/>
  <c r="J63" i="10" s="1"/>
  <c r="AZ77" i="27"/>
  <c r="BB77" i="27" s="1"/>
  <c r="J75" i="10" s="1"/>
  <c r="AZ89" i="27"/>
  <c r="BB89" i="27" s="1"/>
  <c r="J87" i="10" s="1"/>
  <c r="AZ113" i="27"/>
  <c r="BB113" i="27" s="1"/>
  <c r="J111" i="10" s="1"/>
  <c r="AZ125" i="27"/>
  <c r="BB125" i="27" s="1"/>
  <c r="J123" i="10" s="1"/>
  <c r="AZ161" i="27"/>
  <c r="BB161" i="27" s="1"/>
  <c r="J159" i="10" s="1"/>
  <c r="AZ173" i="27"/>
  <c r="BB173" i="27" s="1"/>
  <c r="J171" i="10" s="1"/>
  <c r="AZ309" i="27"/>
  <c r="BB309" i="27" s="1"/>
  <c r="J307" i="10" s="1"/>
  <c r="AZ321" i="27"/>
  <c r="BB321" i="27" s="1"/>
  <c r="J319" i="10" s="1"/>
  <c r="AY31" i="27"/>
  <c r="AY168" i="27"/>
  <c r="AY259" i="27"/>
  <c r="AY247" i="27"/>
  <c r="AY205" i="27"/>
  <c r="AY23" i="27"/>
  <c r="AZ54" i="27"/>
  <c r="BB54" i="27" s="1"/>
  <c r="J52" i="10" s="1"/>
  <c r="AZ66" i="27"/>
  <c r="BB66" i="27" s="1"/>
  <c r="J64" i="10" s="1"/>
  <c r="AZ78" i="27"/>
  <c r="BB78" i="27" s="1"/>
  <c r="J76" i="10" s="1"/>
  <c r="AZ90" i="27"/>
  <c r="BB90" i="27" s="1"/>
  <c r="J88" i="10" s="1"/>
  <c r="AZ102" i="27"/>
  <c r="BB102" i="27" s="1"/>
  <c r="J100" i="10" s="1"/>
  <c r="AZ162" i="27"/>
  <c r="BB162" i="27" s="1"/>
  <c r="J160" i="10" s="1"/>
  <c r="AZ174" i="27"/>
  <c r="BB174" i="27" s="1"/>
  <c r="J172" i="10" s="1"/>
  <c r="AZ310" i="27"/>
  <c r="BB310" i="27" s="1"/>
  <c r="J308" i="10" s="1"/>
  <c r="AZ322" i="27"/>
  <c r="BB322" i="27" s="1"/>
  <c r="J320" i="10" s="1"/>
  <c r="AZ334" i="27"/>
  <c r="BB334" i="27" s="1"/>
  <c r="J332" i="10" s="1"/>
  <c r="AZ346" i="27"/>
  <c r="BB346" i="27" s="1"/>
  <c r="J344" i="10" s="1"/>
  <c r="AY4" i="27"/>
  <c r="AY340" i="27"/>
  <c r="AZ295" i="27"/>
  <c r="BB295" i="27" s="1"/>
  <c r="J293" i="10" s="1"/>
  <c r="AZ283" i="27"/>
  <c r="BB283" i="27" s="1"/>
  <c r="J281" i="10" s="1"/>
  <c r="AZ271" i="27"/>
  <c r="BB271" i="27" s="1"/>
  <c r="J269" i="10" s="1"/>
  <c r="AZ241" i="27"/>
  <c r="BB241" i="27" s="1"/>
  <c r="J239" i="10" s="1"/>
  <c r="AZ229" i="27"/>
  <c r="BB229" i="27" s="1"/>
  <c r="J227" i="10" s="1"/>
  <c r="AZ217" i="27"/>
  <c r="BB217" i="27" s="1"/>
  <c r="J215" i="10" s="1"/>
  <c r="AZ67" i="27"/>
  <c r="BB67" i="27" s="1"/>
  <c r="J65" i="10" s="1"/>
  <c r="AZ79" i="27"/>
  <c r="BB79" i="27" s="1"/>
  <c r="J77" i="10" s="1"/>
  <c r="AZ91" i="27"/>
  <c r="BB91" i="27" s="1"/>
  <c r="J89" i="10" s="1"/>
  <c r="AZ103" i="27"/>
  <c r="BB103" i="27" s="1"/>
  <c r="J101" i="10" s="1"/>
  <c r="AZ163" i="27"/>
  <c r="BB163" i="27" s="1"/>
  <c r="J161" i="10" s="1"/>
  <c r="AZ175" i="27"/>
  <c r="BB175" i="27" s="1"/>
  <c r="J173" i="10" s="1"/>
  <c r="AZ311" i="27"/>
  <c r="BB311" i="27" s="1"/>
  <c r="J309" i="10" s="1"/>
  <c r="AZ335" i="27"/>
  <c r="BB335" i="27" s="1"/>
  <c r="J333" i="10" s="1"/>
  <c r="AZ347" i="27"/>
  <c r="BB347" i="27" s="1"/>
  <c r="J345" i="10" s="1"/>
  <c r="AY124" i="27"/>
  <c r="AZ11" i="27"/>
  <c r="BB11" i="27" s="1"/>
  <c r="J9" i="10" s="1"/>
  <c r="AZ68" i="27"/>
  <c r="BB68" i="27" s="1"/>
  <c r="J66" i="10" s="1"/>
  <c r="AZ80" i="27"/>
  <c r="BB80" i="27" s="1"/>
  <c r="J78" i="10" s="1"/>
  <c r="AZ92" i="27"/>
  <c r="BB92" i="27" s="1"/>
  <c r="J90" i="10" s="1"/>
  <c r="AZ104" i="27"/>
  <c r="BB104" i="27" s="1"/>
  <c r="J102" i="10" s="1"/>
  <c r="AZ116" i="27"/>
  <c r="BB116" i="27" s="1"/>
  <c r="J114" i="10" s="1"/>
  <c r="AZ152" i="27"/>
  <c r="BB152" i="27" s="1"/>
  <c r="J150" i="10" s="1"/>
  <c r="AZ164" i="27"/>
  <c r="BB164" i="27" s="1"/>
  <c r="J162" i="10" s="1"/>
  <c r="AZ176" i="27"/>
  <c r="BB176" i="27" s="1"/>
  <c r="J174" i="10" s="1"/>
  <c r="AZ188" i="27"/>
  <c r="BB188" i="27" s="1"/>
  <c r="J186" i="10" s="1"/>
  <c r="AY95" i="27"/>
  <c r="D7" i="27"/>
  <c r="D8" i="27"/>
  <c r="D12" i="27"/>
  <c r="D6" i="27"/>
  <c r="D11" i="27"/>
  <c r="D9" i="27"/>
  <c r="D15" i="27"/>
  <c r="D16" i="27"/>
  <c r="D17" i="27"/>
  <c r="D13" i="27"/>
  <c r="D4" i="27"/>
  <c r="BA349" i="27"/>
  <c r="BC349" i="27" s="1"/>
  <c r="I347" i="10" s="1"/>
  <c r="BA348" i="27"/>
  <c r="BC348" i="27" s="1"/>
  <c r="I346" i="10" s="1"/>
  <c r="BA347" i="27"/>
  <c r="BC347" i="27" s="1"/>
  <c r="I345" i="10" s="1"/>
  <c r="BA346" i="27"/>
  <c r="BC346" i="27" s="1"/>
  <c r="I344" i="10" s="1"/>
  <c r="BA345" i="27"/>
  <c r="BC345" i="27" s="1"/>
  <c r="I343" i="10" s="1"/>
  <c r="BA344" i="27"/>
  <c r="BC344" i="27" s="1"/>
  <c r="I342" i="10" s="1"/>
  <c r="BA343" i="27"/>
  <c r="BC343" i="27" s="1"/>
  <c r="I341" i="10" s="1"/>
  <c r="BA342" i="27"/>
  <c r="BC342" i="27" s="1"/>
  <c r="I340" i="10" s="1"/>
  <c r="BA341" i="27"/>
  <c r="BC341" i="27" s="1"/>
  <c r="I339" i="10" s="1"/>
  <c r="BA340" i="27"/>
  <c r="BC340" i="27" s="1"/>
  <c r="I338" i="10" s="1"/>
  <c r="BA339" i="27"/>
  <c r="BC339" i="27" s="1"/>
  <c r="I337" i="10" s="1"/>
  <c r="BA338" i="27"/>
  <c r="BC338" i="27" s="1"/>
  <c r="I336" i="10" s="1"/>
  <c r="BA337" i="27"/>
  <c r="BC337" i="27" s="1"/>
  <c r="I335" i="10" s="1"/>
  <c r="BA336" i="27"/>
  <c r="BC336" i="27" s="1"/>
  <c r="I334" i="10" s="1"/>
  <c r="BA335" i="27"/>
  <c r="BC335" i="27" s="1"/>
  <c r="I333" i="10" s="1"/>
  <c r="BA334" i="27"/>
  <c r="BC334" i="27" s="1"/>
  <c r="I332" i="10" s="1"/>
  <c r="BA333" i="27"/>
  <c r="BC333" i="27" s="1"/>
  <c r="I331" i="10" s="1"/>
  <c r="BA332" i="27"/>
  <c r="BC332" i="27" s="1"/>
  <c r="I330" i="10" s="1"/>
  <c r="BA331" i="27"/>
  <c r="BC331" i="27" s="1"/>
  <c r="I329" i="10" s="1"/>
  <c r="BA330" i="27"/>
  <c r="BC330" i="27" s="1"/>
  <c r="I328" i="10" s="1"/>
  <c r="BA329" i="27"/>
  <c r="BC329" i="27" s="1"/>
  <c r="I327" i="10" s="1"/>
  <c r="BA328" i="27"/>
  <c r="BC328" i="27" s="1"/>
  <c r="I326" i="10" s="1"/>
  <c r="BA327" i="27"/>
  <c r="BC327" i="27" s="1"/>
  <c r="I325" i="10" s="1"/>
  <c r="BA326" i="27"/>
  <c r="BC326" i="27" s="1"/>
  <c r="I324" i="10" s="1"/>
  <c r="BA325" i="27"/>
  <c r="BC325" i="27" s="1"/>
  <c r="I323" i="10" s="1"/>
  <c r="BA324" i="27"/>
  <c r="BC324" i="27" s="1"/>
  <c r="I322" i="10" s="1"/>
  <c r="BA323" i="27"/>
  <c r="BC323" i="27" s="1"/>
  <c r="I321" i="10" s="1"/>
  <c r="BA322" i="27"/>
  <c r="BC322" i="27" s="1"/>
  <c r="I320" i="10" s="1"/>
  <c r="BA321" i="27"/>
  <c r="BC321" i="27" s="1"/>
  <c r="I319" i="10" s="1"/>
  <c r="BA320" i="27"/>
  <c r="BC320" i="27" s="1"/>
  <c r="I318" i="10" s="1"/>
  <c r="BA319" i="27"/>
  <c r="BC319" i="27" s="1"/>
  <c r="I317" i="10" s="1"/>
  <c r="BA318" i="27"/>
  <c r="BC318" i="27" s="1"/>
  <c r="I316" i="10" s="1"/>
  <c r="BA317" i="27"/>
  <c r="BC317" i="27" s="1"/>
  <c r="I315" i="10" s="1"/>
  <c r="BA316" i="27"/>
  <c r="BC316" i="27" s="1"/>
  <c r="I314" i="10" s="1"/>
  <c r="BA315" i="27"/>
  <c r="BC315" i="27" s="1"/>
  <c r="I313" i="10" s="1"/>
  <c r="BA314" i="27"/>
  <c r="BC314" i="27" s="1"/>
  <c r="I312" i="10" s="1"/>
  <c r="BA313" i="27"/>
  <c r="BC313" i="27" s="1"/>
  <c r="I311" i="10" s="1"/>
  <c r="BA312" i="27"/>
  <c r="BC312" i="27" s="1"/>
  <c r="I310" i="10" s="1"/>
  <c r="BA311" i="27"/>
  <c r="BC311" i="27" s="1"/>
  <c r="I309" i="10" s="1"/>
  <c r="BA310" i="27"/>
  <c r="BC310" i="27" s="1"/>
  <c r="I308" i="10" s="1"/>
  <c r="BA309" i="27"/>
  <c r="BC309" i="27" s="1"/>
  <c r="I307" i="10" s="1"/>
  <c r="BA308" i="27"/>
  <c r="BC308" i="27" s="1"/>
  <c r="I306" i="10" s="1"/>
  <c r="BA307" i="27"/>
  <c r="BC307" i="27" s="1"/>
  <c r="I305" i="10" s="1"/>
  <c r="BA306" i="27"/>
  <c r="BC306" i="27" s="1"/>
  <c r="I304" i="10" s="1"/>
  <c r="BA305" i="27"/>
  <c r="BC305" i="27" s="1"/>
  <c r="I303" i="10" s="1"/>
  <c r="BA304" i="27"/>
  <c r="BC304" i="27" s="1"/>
  <c r="I302" i="10" s="1"/>
  <c r="BA303" i="27"/>
  <c r="BC303" i="27" s="1"/>
  <c r="I301" i="10" s="1"/>
  <c r="BA302" i="27"/>
  <c r="BC302" i="27" s="1"/>
  <c r="I300" i="10" s="1"/>
  <c r="BA301" i="27"/>
  <c r="BC301" i="27" s="1"/>
  <c r="I299" i="10" s="1"/>
  <c r="BA300" i="27"/>
  <c r="BC300" i="27" s="1"/>
  <c r="I298" i="10" s="1"/>
  <c r="BA299" i="27"/>
  <c r="BC299" i="27" s="1"/>
  <c r="I297" i="10" s="1"/>
  <c r="BA298" i="27"/>
  <c r="BC298" i="27" s="1"/>
  <c r="I296" i="10" s="1"/>
  <c r="BA297" i="27"/>
  <c r="BC297" i="27" s="1"/>
  <c r="I295" i="10" s="1"/>
  <c r="BA296" i="27"/>
  <c r="BC296" i="27" s="1"/>
  <c r="I294" i="10" s="1"/>
  <c r="BA295" i="27"/>
  <c r="BC295" i="27" s="1"/>
  <c r="I293" i="10" s="1"/>
  <c r="BA294" i="27"/>
  <c r="BC294" i="27" s="1"/>
  <c r="I292" i="10" s="1"/>
  <c r="BA293" i="27"/>
  <c r="BC293" i="27" s="1"/>
  <c r="I291" i="10" s="1"/>
  <c r="BA292" i="27"/>
  <c r="BC292" i="27" s="1"/>
  <c r="I290" i="10" s="1"/>
  <c r="BA291" i="27"/>
  <c r="BC291" i="27" s="1"/>
  <c r="I289" i="10" s="1"/>
  <c r="BA290" i="27"/>
  <c r="BC290" i="27" s="1"/>
  <c r="I288" i="10" s="1"/>
  <c r="BA289" i="27"/>
  <c r="BC289" i="27" s="1"/>
  <c r="I287" i="10" s="1"/>
  <c r="BA288" i="27"/>
  <c r="BC288" i="27" s="1"/>
  <c r="I286" i="10" s="1"/>
  <c r="BA287" i="27"/>
  <c r="BC287" i="27" s="1"/>
  <c r="I285" i="10" s="1"/>
  <c r="BA286" i="27"/>
  <c r="BC286" i="27" s="1"/>
  <c r="I284" i="10" s="1"/>
  <c r="BA285" i="27"/>
  <c r="BC285" i="27" s="1"/>
  <c r="I283" i="10" s="1"/>
  <c r="BA284" i="27"/>
  <c r="BC284" i="27" s="1"/>
  <c r="I282" i="10" s="1"/>
  <c r="BA283" i="27"/>
  <c r="BC283" i="27" s="1"/>
  <c r="I281" i="10" s="1"/>
  <c r="BA282" i="27"/>
  <c r="BC282" i="27" s="1"/>
  <c r="I280" i="10" s="1"/>
  <c r="BA281" i="27"/>
  <c r="BC281" i="27" s="1"/>
  <c r="I279" i="10" s="1"/>
  <c r="BA280" i="27"/>
  <c r="BC280" i="27" s="1"/>
  <c r="I278" i="10" s="1"/>
  <c r="BA279" i="27"/>
  <c r="BC279" i="27" s="1"/>
  <c r="I277" i="10" s="1"/>
  <c r="BA278" i="27"/>
  <c r="BC278" i="27" s="1"/>
  <c r="I276" i="10" s="1"/>
  <c r="BA277" i="27"/>
  <c r="BC277" i="27" s="1"/>
  <c r="I275" i="10" s="1"/>
  <c r="BA276" i="27"/>
  <c r="BC276" i="27" s="1"/>
  <c r="I274" i="10" s="1"/>
  <c r="BA275" i="27"/>
  <c r="BC275" i="27" s="1"/>
  <c r="I273" i="10" s="1"/>
  <c r="BA274" i="27"/>
  <c r="BC274" i="27" s="1"/>
  <c r="I272" i="10" s="1"/>
  <c r="BA273" i="27"/>
  <c r="BC273" i="27" s="1"/>
  <c r="I271" i="10" s="1"/>
  <c r="BA272" i="27"/>
  <c r="BC272" i="27" s="1"/>
  <c r="I270" i="10" s="1"/>
  <c r="BA271" i="27"/>
  <c r="BC271" i="27" s="1"/>
  <c r="I269" i="10" s="1"/>
  <c r="BA270" i="27"/>
  <c r="BC270" i="27" s="1"/>
  <c r="I268" i="10" s="1"/>
  <c r="BA269" i="27"/>
  <c r="BC269" i="27" s="1"/>
  <c r="I267" i="10" s="1"/>
  <c r="BA268" i="27"/>
  <c r="BC268" i="27" s="1"/>
  <c r="I266" i="10" s="1"/>
  <c r="BA267" i="27"/>
  <c r="BC267" i="27" s="1"/>
  <c r="I265" i="10" s="1"/>
  <c r="BA266" i="27"/>
  <c r="BC266" i="27" s="1"/>
  <c r="I264" i="10" s="1"/>
  <c r="BA265" i="27"/>
  <c r="BC265" i="27" s="1"/>
  <c r="I263" i="10" s="1"/>
  <c r="BA264" i="27"/>
  <c r="BC264" i="27" s="1"/>
  <c r="I262" i="10" s="1"/>
  <c r="BA263" i="27"/>
  <c r="BC263" i="27" s="1"/>
  <c r="I261" i="10" s="1"/>
  <c r="BA262" i="27"/>
  <c r="BC262" i="27" s="1"/>
  <c r="I260" i="10" s="1"/>
  <c r="BA261" i="27"/>
  <c r="BC261" i="27" s="1"/>
  <c r="I259" i="10" s="1"/>
  <c r="BA260" i="27"/>
  <c r="BC260" i="27" s="1"/>
  <c r="I258" i="10" s="1"/>
  <c r="BA259" i="27"/>
  <c r="BC259" i="27" s="1"/>
  <c r="I257" i="10" s="1"/>
  <c r="BA258" i="27"/>
  <c r="BC258" i="27" s="1"/>
  <c r="I256" i="10" s="1"/>
  <c r="BA257" i="27"/>
  <c r="BC257" i="27" s="1"/>
  <c r="I255" i="10" s="1"/>
  <c r="BA256" i="27"/>
  <c r="BC256" i="27" s="1"/>
  <c r="I254" i="10" s="1"/>
  <c r="BA255" i="27"/>
  <c r="BC255" i="27" s="1"/>
  <c r="I253" i="10" s="1"/>
  <c r="BA254" i="27"/>
  <c r="BC254" i="27" s="1"/>
  <c r="I252" i="10" s="1"/>
  <c r="BA253" i="27"/>
  <c r="BC253" i="27" s="1"/>
  <c r="I251" i="10" s="1"/>
  <c r="BA252" i="27"/>
  <c r="BC252" i="27" s="1"/>
  <c r="I250" i="10" s="1"/>
  <c r="BA251" i="27"/>
  <c r="BC251" i="27" s="1"/>
  <c r="I249" i="10" s="1"/>
  <c r="BA250" i="27"/>
  <c r="BC250" i="27" s="1"/>
  <c r="I248" i="10" s="1"/>
  <c r="BA249" i="27"/>
  <c r="BC249" i="27" s="1"/>
  <c r="I247" i="10" s="1"/>
  <c r="BA248" i="27"/>
  <c r="BC248" i="27" s="1"/>
  <c r="I246" i="10" s="1"/>
  <c r="BA247" i="27"/>
  <c r="BC247" i="27" s="1"/>
  <c r="I245" i="10" s="1"/>
  <c r="BA246" i="27"/>
  <c r="BC246" i="27" s="1"/>
  <c r="I244" i="10" s="1"/>
  <c r="BA245" i="27"/>
  <c r="BC245" i="27" s="1"/>
  <c r="I243" i="10" s="1"/>
  <c r="BA244" i="27"/>
  <c r="BC244" i="27" s="1"/>
  <c r="I242" i="10" s="1"/>
  <c r="BA243" i="27"/>
  <c r="BC243" i="27" s="1"/>
  <c r="I241" i="10" s="1"/>
  <c r="BA242" i="27"/>
  <c r="BC242" i="27" s="1"/>
  <c r="I240" i="10" s="1"/>
  <c r="BA241" i="27"/>
  <c r="BC241" i="27" s="1"/>
  <c r="I239" i="10" s="1"/>
  <c r="BA240" i="27"/>
  <c r="BC240" i="27" s="1"/>
  <c r="I238" i="10" s="1"/>
  <c r="BA239" i="27"/>
  <c r="BC239" i="27" s="1"/>
  <c r="I237" i="10" s="1"/>
  <c r="BA238" i="27"/>
  <c r="BC238" i="27" s="1"/>
  <c r="I236" i="10" s="1"/>
  <c r="BA237" i="27"/>
  <c r="BC237" i="27" s="1"/>
  <c r="I235" i="10" s="1"/>
  <c r="BA236" i="27"/>
  <c r="BC236" i="27" s="1"/>
  <c r="I234" i="10" s="1"/>
  <c r="BA235" i="27"/>
  <c r="BC235" i="27" s="1"/>
  <c r="I233" i="10" s="1"/>
  <c r="BA234" i="27"/>
  <c r="BC234" i="27" s="1"/>
  <c r="I232" i="10" s="1"/>
  <c r="BA233" i="27"/>
  <c r="BC233" i="27" s="1"/>
  <c r="I231" i="10" s="1"/>
  <c r="BA232" i="27"/>
  <c r="BC232" i="27" s="1"/>
  <c r="I230" i="10" s="1"/>
  <c r="BA231" i="27"/>
  <c r="BC231" i="27" s="1"/>
  <c r="I229" i="10" s="1"/>
  <c r="BA230" i="27"/>
  <c r="BC230" i="27" s="1"/>
  <c r="I228" i="10" s="1"/>
  <c r="BA229" i="27"/>
  <c r="BC229" i="27" s="1"/>
  <c r="I227" i="10" s="1"/>
  <c r="BA228" i="27"/>
  <c r="BC228" i="27" s="1"/>
  <c r="I226" i="10" s="1"/>
  <c r="BA227" i="27"/>
  <c r="BC227" i="27" s="1"/>
  <c r="I225" i="10" s="1"/>
  <c r="BA226" i="27"/>
  <c r="BC226" i="27" s="1"/>
  <c r="I224" i="10" s="1"/>
  <c r="BA225" i="27"/>
  <c r="BC225" i="27" s="1"/>
  <c r="I223" i="10" s="1"/>
  <c r="BA224" i="27"/>
  <c r="BC224" i="27" s="1"/>
  <c r="I222" i="10" s="1"/>
  <c r="BA223" i="27"/>
  <c r="BC223" i="27" s="1"/>
  <c r="I221" i="10" s="1"/>
  <c r="BA222" i="27"/>
  <c r="BC222" i="27" s="1"/>
  <c r="I220" i="10" s="1"/>
  <c r="BA221" i="27"/>
  <c r="BC221" i="27" s="1"/>
  <c r="I219" i="10" s="1"/>
  <c r="BA220" i="27"/>
  <c r="BC220" i="27" s="1"/>
  <c r="I218" i="10" s="1"/>
  <c r="BA219" i="27"/>
  <c r="BC219" i="27" s="1"/>
  <c r="I217" i="10" s="1"/>
  <c r="BA218" i="27"/>
  <c r="BC218" i="27" s="1"/>
  <c r="I216" i="10" s="1"/>
  <c r="BA217" i="27"/>
  <c r="BC217" i="27" s="1"/>
  <c r="I215" i="10" s="1"/>
  <c r="BA216" i="27"/>
  <c r="BC216" i="27" s="1"/>
  <c r="I214" i="10" s="1"/>
  <c r="BA215" i="27"/>
  <c r="BC215" i="27" s="1"/>
  <c r="I213" i="10" s="1"/>
  <c r="BA214" i="27"/>
  <c r="BC214" i="27" s="1"/>
  <c r="I212" i="10" s="1"/>
  <c r="BA213" i="27"/>
  <c r="BC213" i="27" s="1"/>
  <c r="I211" i="10" s="1"/>
  <c r="BA212" i="27"/>
  <c r="BC212" i="27" s="1"/>
  <c r="I210" i="10" s="1"/>
  <c r="BA211" i="27"/>
  <c r="BC211" i="27" s="1"/>
  <c r="I209" i="10" s="1"/>
  <c r="BA210" i="27"/>
  <c r="BC210" i="27" s="1"/>
  <c r="I208" i="10" s="1"/>
  <c r="BA209" i="27"/>
  <c r="BC209" i="27" s="1"/>
  <c r="I207" i="10" s="1"/>
  <c r="BA208" i="27"/>
  <c r="BC208" i="27" s="1"/>
  <c r="I206" i="10" s="1"/>
  <c r="BA207" i="27"/>
  <c r="BC207" i="27" s="1"/>
  <c r="I205" i="10" s="1"/>
  <c r="BA206" i="27"/>
  <c r="BC206" i="27" s="1"/>
  <c r="I204" i="10" s="1"/>
  <c r="BA205" i="27"/>
  <c r="BC205" i="27" s="1"/>
  <c r="I203" i="10" s="1"/>
  <c r="BA204" i="27"/>
  <c r="BC204" i="27" s="1"/>
  <c r="I202" i="10" s="1"/>
  <c r="BA203" i="27"/>
  <c r="BC203" i="27" s="1"/>
  <c r="I201" i="10" s="1"/>
  <c r="BA202" i="27"/>
  <c r="BC202" i="27" s="1"/>
  <c r="I200" i="10" s="1"/>
  <c r="BA201" i="27"/>
  <c r="BC201" i="27" s="1"/>
  <c r="I199" i="10" s="1"/>
  <c r="BA200" i="27"/>
  <c r="BC200" i="27" s="1"/>
  <c r="I198" i="10" s="1"/>
  <c r="BA199" i="27"/>
  <c r="BC199" i="27" s="1"/>
  <c r="I197" i="10" s="1"/>
  <c r="BA198" i="27"/>
  <c r="BC198" i="27" s="1"/>
  <c r="I196" i="10" s="1"/>
  <c r="BA197" i="27"/>
  <c r="BC197" i="27" s="1"/>
  <c r="I195" i="10" s="1"/>
  <c r="BA196" i="27"/>
  <c r="BC196" i="27" s="1"/>
  <c r="I194" i="10" s="1"/>
  <c r="BA195" i="27"/>
  <c r="BC195" i="27" s="1"/>
  <c r="I193" i="10" s="1"/>
  <c r="BA194" i="27"/>
  <c r="BC194" i="27" s="1"/>
  <c r="I192" i="10" s="1"/>
  <c r="BA193" i="27"/>
  <c r="BC193" i="27" s="1"/>
  <c r="I191" i="10" s="1"/>
  <c r="BA192" i="27"/>
  <c r="BC192" i="27" s="1"/>
  <c r="I190" i="10" s="1"/>
  <c r="BA191" i="27"/>
  <c r="BC191" i="27" s="1"/>
  <c r="I189" i="10" s="1"/>
  <c r="BA190" i="27"/>
  <c r="BC190" i="27" s="1"/>
  <c r="I188" i="10" s="1"/>
  <c r="BA189" i="27"/>
  <c r="BC189" i="27" s="1"/>
  <c r="I187" i="10" s="1"/>
  <c r="BA188" i="27"/>
  <c r="BC188" i="27" s="1"/>
  <c r="I186" i="10" s="1"/>
  <c r="BA187" i="27"/>
  <c r="BC187" i="27" s="1"/>
  <c r="I185" i="10" s="1"/>
  <c r="BA186" i="27"/>
  <c r="BC186" i="27" s="1"/>
  <c r="I184" i="10" s="1"/>
  <c r="BA185" i="27"/>
  <c r="BC185" i="27" s="1"/>
  <c r="I183" i="10" s="1"/>
  <c r="BA184" i="27"/>
  <c r="BC184" i="27" s="1"/>
  <c r="I182" i="10" s="1"/>
  <c r="BA183" i="27"/>
  <c r="BC183" i="27" s="1"/>
  <c r="I181" i="10" s="1"/>
  <c r="BA182" i="27"/>
  <c r="BC182" i="27" s="1"/>
  <c r="I180" i="10" s="1"/>
  <c r="BA181" i="27"/>
  <c r="BC181" i="27" s="1"/>
  <c r="I179" i="10" s="1"/>
  <c r="BA180" i="27"/>
  <c r="BC180" i="27" s="1"/>
  <c r="I178" i="10" s="1"/>
  <c r="BA179" i="27"/>
  <c r="BC179" i="27" s="1"/>
  <c r="I177" i="10" s="1"/>
  <c r="BA178" i="27"/>
  <c r="BC178" i="27" s="1"/>
  <c r="I176" i="10" s="1"/>
  <c r="BA177" i="27"/>
  <c r="BC177" i="27" s="1"/>
  <c r="I175" i="10" s="1"/>
  <c r="BA176" i="27"/>
  <c r="BC176" i="27" s="1"/>
  <c r="I174" i="10" s="1"/>
  <c r="BA175" i="27"/>
  <c r="BC175" i="27" s="1"/>
  <c r="I173" i="10" s="1"/>
  <c r="BA174" i="27"/>
  <c r="BC174" i="27" s="1"/>
  <c r="I172" i="10" s="1"/>
  <c r="BA173" i="27"/>
  <c r="BC173" i="27" s="1"/>
  <c r="I171" i="10" s="1"/>
  <c r="BA172" i="27"/>
  <c r="BC172" i="27" s="1"/>
  <c r="I170" i="10" s="1"/>
  <c r="BA171" i="27"/>
  <c r="BC171" i="27" s="1"/>
  <c r="I169" i="10" s="1"/>
  <c r="BA170" i="27"/>
  <c r="BC170" i="27" s="1"/>
  <c r="I168" i="10" s="1"/>
  <c r="BA169" i="27"/>
  <c r="BC169" i="27" s="1"/>
  <c r="I167" i="10" s="1"/>
  <c r="BA168" i="27"/>
  <c r="BC168" i="27" s="1"/>
  <c r="I166" i="10" s="1"/>
  <c r="BA167" i="27"/>
  <c r="BC167" i="27" s="1"/>
  <c r="I165" i="10" s="1"/>
  <c r="BA166" i="27"/>
  <c r="BC166" i="27" s="1"/>
  <c r="I164" i="10" s="1"/>
  <c r="BA165" i="27"/>
  <c r="BC165" i="27" s="1"/>
  <c r="I163" i="10" s="1"/>
  <c r="BA164" i="27"/>
  <c r="BC164" i="27" s="1"/>
  <c r="I162" i="10" s="1"/>
  <c r="BA163" i="27"/>
  <c r="BC163" i="27" s="1"/>
  <c r="I161" i="10" s="1"/>
  <c r="BA162" i="27"/>
  <c r="BC162" i="27" s="1"/>
  <c r="I160" i="10" s="1"/>
  <c r="BA161" i="27"/>
  <c r="BC161" i="27" s="1"/>
  <c r="I159" i="10" s="1"/>
  <c r="BA160" i="27"/>
  <c r="BC160" i="27" s="1"/>
  <c r="I158" i="10" s="1"/>
  <c r="BA159" i="27"/>
  <c r="BC159" i="27" s="1"/>
  <c r="I157" i="10" s="1"/>
  <c r="BA158" i="27"/>
  <c r="BC158" i="27" s="1"/>
  <c r="I156" i="10" s="1"/>
  <c r="BA157" i="27"/>
  <c r="BC157" i="27" s="1"/>
  <c r="I155" i="10" s="1"/>
  <c r="BA156" i="27"/>
  <c r="BC156" i="27" s="1"/>
  <c r="I154" i="10" s="1"/>
  <c r="BA155" i="27"/>
  <c r="BC155" i="27" s="1"/>
  <c r="I153" i="10" s="1"/>
  <c r="BA154" i="27"/>
  <c r="BC154" i="27" s="1"/>
  <c r="I152" i="10" s="1"/>
  <c r="BA153" i="27"/>
  <c r="BC153" i="27" s="1"/>
  <c r="I151" i="10" s="1"/>
  <c r="BA152" i="27"/>
  <c r="BC152" i="27" s="1"/>
  <c r="I150" i="10" s="1"/>
  <c r="BA151" i="27"/>
  <c r="BC151" i="27" s="1"/>
  <c r="I149" i="10" s="1"/>
  <c r="BA150" i="27"/>
  <c r="BC150" i="27" s="1"/>
  <c r="I148" i="10" s="1"/>
  <c r="BA149" i="27"/>
  <c r="BC149" i="27" s="1"/>
  <c r="I147" i="10" s="1"/>
  <c r="BA148" i="27"/>
  <c r="BC148" i="27" s="1"/>
  <c r="I146" i="10" s="1"/>
  <c r="BA147" i="27"/>
  <c r="BC147" i="27" s="1"/>
  <c r="I145" i="10" s="1"/>
  <c r="BA146" i="27"/>
  <c r="BC146" i="27" s="1"/>
  <c r="I144" i="10" s="1"/>
  <c r="BA145" i="27"/>
  <c r="BC145" i="27" s="1"/>
  <c r="I143" i="10" s="1"/>
  <c r="BA144" i="27"/>
  <c r="BC144" i="27" s="1"/>
  <c r="I142" i="10" s="1"/>
  <c r="BA143" i="27"/>
  <c r="BC143" i="27" s="1"/>
  <c r="I141" i="10" s="1"/>
  <c r="BA142" i="27"/>
  <c r="BC142" i="27" s="1"/>
  <c r="I140" i="10" s="1"/>
  <c r="BA141" i="27"/>
  <c r="BC141" i="27" s="1"/>
  <c r="I139" i="10" s="1"/>
  <c r="BA140" i="27"/>
  <c r="BC140" i="27" s="1"/>
  <c r="I138" i="10" s="1"/>
  <c r="BA139" i="27"/>
  <c r="BC139" i="27" s="1"/>
  <c r="I137" i="10" s="1"/>
  <c r="BA138" i="27"/>
  <c r="BC138" i="27" s="1"/>
  <c r="I136" i="10" s="1"/>
  <c r="BA137" i="27"/>
  <c r="BC137" i="27" s="1"/>
  <c r="I135" i="10" s="1"/>
  <c r="BA136" i="27"/>
  <c r="BC136" i="27" s="1"/>
  <c r="I134" i="10" s="1"/>
  <c r="BA135" i="27"/>
  <c r="BC135" i="27" s="1"/>
  <c r="I133" i="10" s="1"/>
  <c r="BA134" i="27"/>
  <c r="BC134" i="27" s="1"/>
  <c r="I132" i="10" s="1"/>
  <c r="BA133" i="27"/>
  <c r="BC133" i="27" s="1"/>
  <c r="I131" i="10" s="1"/>
  <c r="BA132" i="27"/>
  <c r="BC132" i="27" s="1"/>
  <c r="I130" i="10" s="1"/>
  <c r="BA131" i="27"/>
  <c r="BC131" i="27" s="1"/>
  <c r="I129" i="10" s="1"/>
  <c r="BA130" i="27"/>
  <c r="BC130" i="27" s="1"/>
  <c r="I128" i="10" s="1"/>
  <c r="BA129" i="27"/>
  <c r="BC129" i="27" s="1"/>
  <c r="I127" i="10" s="1"/>
  <c r="BA128" i="27"/>
  <c r="BC128" i="27" s="1"/>
  <c r="I126" i="10" s="1"/>
  <c r="BA127" i="27"/>
  <c r="BC127" i="27" s="1"/>
  <c r="I125" i="10" s="1"/>
  <c r="BA126" i="27"/>
  <c r="BC126" i="27" s="1"/>
  <c r="I124" i="10" s="1"/>
  <c r="BA125" i="27"/>
  <c r="BC125" i="27" s="1"/>
  <c r="I123" i="10" s="1"/>
  <c r="BA124" i="27"/>
  <c r="BC124" i="27" s="1"/>
  <c r="I122" i="10" s="1"/>
  <c r="BA123" i="27"/>
  <c r="BC123" i="27" s="1"/>
  <c r="I121" i="10" s="1"/>
  <c r="BA122" i="27"/>
  <c r="BC122" i="27" s="1"/>
  <c r="I120" i="10" s="1"/>
  <c r="BA121" i="27"/>
  <c r="BC121" i="27" s="1"/>
  <c r="I119" i="10" s="1"/>
  <c r="BA120" i="27"/>
  <c r="BC120" i="27" s="1"/>
  <c r="I118" i="10" s="1"/>
  <c r="BA119" i="27"/>
  <c r="BC119" i="27" s="1"/>
  <c r="I117" i="10" s="1"/>
  <c r="BA118" i="27"/>
  <c r="BC118" i="27" s="1"/>
  <c r="I116" i="10" s="1"/>
  <c r="BA117" i="27"/>
  <c r="BC117" i="27" s="1"/>
  <c r="I115" i="10" s="1"/>
  <c r="BA116" i="27"/>
  <c r="BC116" i="27" s="1"/>
  <c r="I114" i="10" s="1"/>
  <c r="BA115" i="27"/>
  <c r="BC115" i="27" s="1"/>
  <c r="I113" i="10" s="1"/>
  <c r="BA114" i="27"/>
  <c r="BC114" i="27" s="1"/>
  <c r="I112" i="10" s="1"/>
  <c r="BA113" i="27"/>
  <c r="BC113" i="27" s="1"/>
  <c r="I111" i="10" s="1"/>
  <c r="BA112" i="27"/>
  <c r="BC112" i="27" s="1"/>
  <c r="I110" i="10" s="1"/>
  <c r="BA111" i="27"/>
  <c r="BC111" i="27" s="1"/>
  <c r="I109" i="10" s="1"/>
  <c r="BA110" i="27"/>
  <c r="BC110" i="27" s="1"/>
  <c r="I108" i="10" s="1"/>
  <c r="BA109" i="27"/>
  <c r="BC109" i="27" s="1"/>
  <c r="I107" i="10" s="1"/>
  <c r="BA108" i="27"/>
  <c r="BC108" i="27" s="1"/>
  <c r="I106" i="10" s="1"/>
  <c r="BA107" i="27"/>
  <c r="BC107" i="27" s="1"/>
  <c r="I105" i="10" s="1"/>
  <c r="BA106" i="27"/>
  <c r="BC106" i="27" s="1"/>
  <c r="I104" i="10" s="1"/>
  <c r="BA105" i="27"/>
  <c r="BC105" i="27" s="1"/>
  <c r="I103" i="10" s="1"/>
  <c r="BA104" i="27"/>
  <c r="BC104" i="27" s="1"/>
  <c r="I102" i="10" s="1"/>
  <c r="BA103" i="27"/>
  <c r="BC103" i="27" s="1"/>
  <c r="I101" i="10" s="1"/>
  <c r="BA102" i="27"/>
  <c r="BC102" i="27" s="1"/>
  <c r="I100" i="10" s="1"/>
  <c r="BA101" i="27"/>
  <c r="BC101" i="27" s="1"/>
  <c r="I99" i="10" s="1"/>
  <c r="BA100" i="27"/>
  <c r="BC100" i="27" s="1"/>
  <c r="I98" i="10" s="1"/>
  <c r="BA99" i="27"/>
  <c r="BC99" i="27" s="1"/>
  <c r="I97" i="10" s="1"/>
  <c r="BA98" i="27"/>
  <c r="BC98" i="27" s="1"/>
  <c r="I96" i="10" s="1"/>
  <c r="BA97" i="27"/>
  <c r="BC97" i="27" s="1"/>
  <c r="I95" i="10" s="1"/>
  <c r="BA96" i="27"/>
  <c r="BC96" i="27" s="1"/>
  <c r="I94" i="10" s="1"/>
  <c r="BA95" i="27"/>
  <c r="BC95" i="27" s="1"/>
  <c r="I93" i="10" s="1"/>
  <c r="BA94" i="27"/>
  <c r="BC94" i="27" s="1"/>
  <c r="I92" i="10" s="1"/>
  <c r="BA93" i="27"/>
  <c r="BC93" i="27" s="1"/>
  <c r="I91" i="10" s="1"/>
  <c r="BA92" i="27"/>
  <c r="BC92" i="27" s="1"/>
  <c r="I90" i="10" s="1"/>
  <c r="BA91" i="27"/>
  <c r="BC91" i="27" s="1"/>
  <c r="I89" i="10" s="1"/>
  <c r="BA90" i="27"/>
  <c r="BC90" i="27" s="1"/>
  <c r="I88" i="10" s="1"/>
  <c r="BA89" i="27"/>
  <c r="BC89" i="27" s="1"/>
  <c r="I87" i="10" s="1"/>
  <c r="BA88" i="27"/>
  <c r="BC88" i="27" s="1"/>
  <c r="I86" i="10" s="1"/>
  <c r="BA87" i="27"/>
  <c r="BC87" i="27" s="1"/>
  <c r="I85" i="10" s="1"/>
  <c r="BA86" i="27"/>
  <c r="BC86" i="27" s="1"/>
  <c r="I84" i="10" s="1"/>
  <c r="BA85" i="27"/>
  <c r="BC85" i="27" s="1"/>
  <c r="I83" i="10" s="1"/>
  <c r="BA84" i="27"/>
  <c r="BC84" i="27" s="1"/>
  <c r="I82" i="10" s="1"/>
  <c r="BA83" i="27"/>
  <c r="BC83" i="27" s="1"/>
  <c r="I81" i="10" s="1"/>
  <c r="BA82" i="27"/>
  <c r="BC82" i="27" s="1"/>
  <c r="I80" i="10" s="1"/>
  <c r="BA81" i="27"/>
  <c r="BC81" i="27" s="1"/>
  <c r="I79" i="10" s="1"/>
  <c r="BA80" i="27"/>
  <c r="BC80" i="27" s="1"/>
  <c r="I78" i="10" s="1"/>
  <c r="BA79" i="27"/>
  <c r="BC79" i="27" s="1"/>
  <c r="I77" i="10" s="1"/>
  <c r="BA78" i="27"/>
  <c r="BC78" i="27" s="1"/>
  <c r="I76" i="10" s="1"/>
  <c r="BA77" i="27"/>
  <c r="BC77" i="27" s="1"/>
  <c r="I75" i="10" s="1"/>
  <c r="BA76" i="27"/>
  <c r="BC76" i="27" s="1"/>
  <c r="I74" i="10" s="1"/>
  <c r="BA75" i="27"/>
  <c r="BC75" i="27" s="1"/>
  <c r="I73" i="10" s="1"/>
  <c r="BA74" i="27"/>
  <c r="BC74" i="27" s="1"/>
  <c r="I72" i="10" s="1"/>
  <c r="BA73" i="27"/>
  <c r="BC73" i="27" s="1"/>
  <c r="I71" i="10" s="1"/>
  <c r="BA72" i="27"/>
  <c r="BC72" i="27" s="1"/>
  <c r="I70" i="10" s="1"/>
  <c r="BA71" i="27"/>
  <c r="BC71" i="27" s="1"/>
  <c r="I69" i="10" s="1"/>
  <c r="BA70" i="27"/>
  <c r="BC70" i="27" s="1"/>
  <c r="I68" i="10" s="1"/>
  <c r="BA69" i="27"/>
  <c r="BC69" i="27" s="1"/>
  <c r="I67" i="10" s="1"/>
  <c r="BA68" i="27"/>
  <c r="BC68" i="27" s="1"/>
  <c r="I66" i="10" s="1"/>
  <c r="BA67" i="27"/>
  <c r="BC67" i="27" s="1"/>
  <c r="I65" i="10" s="1"/>
  <c r="BA66" i="27"/>
  <c r="BC66" i="27" s="1"/>
  <c r="I64" i="10" s="1"/>
  <c r="BA65" i="27"/>
  <c r="BC65" i="27" s="1"/>
  <c r="I63" i="10" s="1"/>
  <c r="BA64" i="27"/>
  <c r="BC64" i="27" s="1"/>
  <c r="I62" i="10" s="1"/>
  <c r="BA63" i="27"/>
  <c r="BC63" i="27" s="1"/>
  <c r="I61" i="10" s="1"/>
  <c r="BA62" i="27"/>
  <c r="BC62" i="27" s="1"/>
  <c r="I60" i="10" s="1"/>
  <c r="BA61" i="27"/>
  <c r="BC61" i="27" s="1"/>
  <c r="I59" i="10" s="1"/>
  <c r="BA60" i="27"/>
  <c r="BC60" i="27" s="1"/>
  <c r="I58" i="10" s="1"/>
  <c r="BA59" i="27"/>
  <c r="BC59" i="27" s="1"/>
  <c r="I57" i="10" s="1"/>
  <c r="BA58" i="27"/>
  <c r="BC58" i="27" s="1"/>
  <c r="I56" i="10" s="1"/>
  <c r="BA57" i="27"/>
  <c r="BC57" i="27" s="1"/>
  <c r="I55" i="10" s="1"/>
  <c r="BA56" i="27"/>
  <c r="BC56" i="27" s="1"/>
  <c r="I54" i="10" s="1"/>
  <c r="BA55" i="27"/>
  <c r="BC55" i="27" s="1"/>
  <c r="I53" i="10" s="1"/>
  <c r="BA54" i="27"/>
  <c r="BC54" i="27" s="1"/>
  <c r="I52" i="10" s="1"/>
  <c r="BA53" i="27"/>
  <c r="BC53" i="27" s="1"/>
  <c r="I51" i="10" s="1"/>
  <c r="BA52" i="27"/>
  <c r="BC52" i="27" s="1"/>
  <c r="I50" i="10" s="1"/>
  <c r="BA51" i="27"/>
  <c r="BC51" i="27" s="1"/>
  <c r="I49" i="10" s="1"/>
  <c r="BA50" i="27"/>
  <c r="BC50" i="27" s="1"/>
  <c r="I48" i="10" s="1"/>
  <c r="BA49" i="27"/>
  <c r="BC49" i="27" s="1"/>
  <c r="I47" i="10" s="1"/>
  <c r="BA48" i="27"/>
  <c r="BC48" i="27" s="1"/>
  <c r="I46" i="10" s="1"/>
  <c r="BA47" i="27"/>
  <c r="BC47" i="27" s="1"/>
  <c r="I45" i="10" s="1"/>
  <c r="BA46" i="27"/>
  <c r="BC46" i="27" s="1"/>
  <c r="I44" i="10" s="1"/>
  <c r="BA45" i="27"/>
  <c r="BC45" i="27" s="1"/>
  <c r="I43" i="10" s="1"/>
  <c r="BA44" i="27"/>
  <c r="BC44" i="27" s="1"/>
  <c r="I42" i="10" s="1"/>
  <c r="BA43" i="27"/>
  <c r="BC43" i="27" s="1"/>
  <c r="I41" i="10" s="1"/>
  <c r="BA42" i="27"/>
  <c r="BC42" i="27" s="1"/>
  <c r="I40" i="10" s="1"/>
  <c r="BA41" i="27"/>
  <c r="BC41" i="27" s="1"/>
  <c r="I39" i="10" s="1"/>
  <c r="BA40" i="27"/>
  <c r="BC40" i="27" s="1"/>
  <c r="I38" i="10" s="1"/>
  <c r="BA39" i="27"/>
  <c r="BC39" i="27" s="1"/>
  <c r="I37" i="10" s="1"/>
  <c r="BA38" i="27"/>
  <c r="BC38" i="27" s="1"/>
  <c r="I36" i="10" s="1"/>
  <c r="BA37" i="27"/>
  <c r="BC37" i="27" s="1"/>
  <c r="I35" i="10" s="1"/>
  <c r="BA36" i="27"/>
  <c r="BC36" i="27" s="1"/>
  <c r="I34" i="10" s="1"/>
  <c r="BA35" i="27"/>
  <c r="BC35" i="27" s="1"/>
  <c r="I33" i="10" s="1"/>
  <c r="BA34" i="27"/>
  <c r="BC34" i="27" s="1"/>
  <c r="I32" i="10" s="1"/>
  <c r="BA33" i="27"/>
  <c r="BC33" i="27" s="1"/>
  <c r="I31" i="10" s="1"/>
  <c r="BA32" i="27"/>
  <c r="BC32" i="27" s="1"/>
  <c r="I30" i="10" s="1"/>
  <c r="BA31" i="27"/>
  <c r="BC31" i="27" s="1"/>
  <c r="I29" i="10" s="1"/>
  <c r="BA30" i="27"/>
  <c r="BC30" i="27" s="1"/>
  <c r="I28" i="10" s="1"/>
  <c r="BA29" i="27"/>
  <c r="BC29" i="27" s="1"/>
  <c r="I27" i="10" s="1"/>
  <c r="BA28" i="27"/>
  <c r="BC28" i="27" s="1"/>
  <c r="I26" i="10" s="1"/>
  <c r="BA27" i="27"/>
  <c r="BC27" i="27" s="1"/>
  <c r="I25" i="10" s="1"/>
  <c r="BA26" i="27"/>
  <c r="BC26" i="27" s="1"/>
  <c r="I24" i="10" s="1"/>
  <c r="BA25" i="27"/>
  <c r="BC25" i="27" s="1"/>
  <c r="I23" i="10" s="1"/>
  <c r="BA24" i="27"/>
  <c r="BC24" i="27" s="1"/>
  <c r="I22" i="10" s="1"/>
  <c r="BA23" i="27"/>
  <c r="BC23" i="27" s="1"/>
  <c r="I21" i="10" s="1"/>
  <c r="BA22" i="27"/>
  <c r="BC22" i="27" s="1"/>
  <c r="I20" i="10" s="1"/>
  <c r="BA21" i="27"/>
  <c r="BC21" i="27" s="1"/>
  <c r="I19" i="10" s="1"/>
  <c r="BA20" i="27"/>
  <c r="BC20" i="27" s="1"/>
  <c r="I18" i="10" s="1"/>
  <c r="BA19" i="27"/>
  <c r="BC19" i="27" s="1"/>
  <c r="I17" i="10" s="1"/>
  <c r="BA18" i="27"/>
  <c r="BC18" i="27" s="1"/>
  <c r="I16" i="10" s="1"/>
  <c r="BA17" i="27"/>
  <c r="BC17" i="27" s="1"/>
  <c r="I15" i="10" s="1"/>
  <c r="BA16" i="27"/>
  <c r="BC16" i="27" s="1"/>
  <c r="I14" i="10" s="1"/>
  <c r="BA15" i="27"/>
  <c r="BC15" i="27" s="1"/>
  <c r="I13" i="10" s="1"/>
  <c r="BA14" i="27"/>
  <c r="BC14" i="27" s="1"/>
  <c r="I12" i="10" s="1"/>
  <c r="BA13" i="27"/>
  <c r="BC13" i="27" s="1"/>
  <c r="I11" i="10" s="1"/>
  <c r="BA12" i="27"/>
  <c r="BC12" i="27" s="1"/>
  <c r="I10" i="10" s="1"/>
  <c r="BA11" i="27"/>
  <c r="BC11" i="27" s="1"/>
  <c r="I9" i="10" s="1"/>
  <c r="BA10" i="27"/>
  <c r="BC10" i="27" s="1"/>
  <c r="I8" i="10" s="1"/>
  <c r="BA9" i="27"/>
  <c r="BC9" i="27" s="1"/>
  <c r="I7" i="10" s="1"/>
  <c r="BA8" i="27"/>
  <c r="BC8" i="27" s="1"/>
  <c r="I6" i="10" s="1"/>
  <c r="BA7" i="27"/>
  <c r="BC7" i="27" s="1"/>
  <c r="I5" i="10" s="1"/>
  <c r="BA6" i="27"/>
  <c r="BC6" i="27" s="1"/>
  <c r="I4" i="10" s="1"/>
  <c r="BA5" i="27"/>
  <c r="BC5" i="27" s="1"/>
  <c r="I3" i="10" s="1"/>
  <c r="BA4" i="27"/>
  <c r="BC4" i="27" s="1"/>
  <c r="I2" i="10" s="1"/>
  <c r="AY5" i="27"/>
  <c r="L347" i="10"/>
  <c r="L346" i="10"/>
  <c r="L345" i="10"/>
  <c r="L344" i="10"/>
  <c r="L343" i="10"/>
  <c r="L342" i="10"/>
  <c r="L341" i="10"/>
  <c r="L340" i="10"/>
  <c r="L339" i="10"/>
  <c r="L338" i="10"/>
  <c r="L337" i="10"/>
  <c r="L336" i="10"/>
  <c r="L335" i="10"/>
  <c r="L334" i="10"/>
  <c r="L333" i="10"/>
  <c r="L332" i="10"/>
  <c r="L331" i="10"/>
  <c r="L330" i="10"/>
  <c r="L329" i="10"/>
  <c r="L328" i="10"/>
  <c r="L327" i="10"/>
  <c r="L326" i="10"/>
  <c r="L325" i="10"/>
  <c r="L323" i="10"/>
  <c r="L322" i="10"/>
  <c r="L321" i="10"/>
  <c r="L320" i="10"/>
  <c r="L319" i="10"/>
  <c r="L318" i="10"/>
  <c r="L317" i="10"/>
  <c r="L316" i="10"/>
  <c r="L315" i="10"/>
  <c r="L314" i="10"/>
  <c r="L313" i="10"/>
  <c r="L312" i="10"/>
  <c r="L311" i="10"/>
  <c r="L310" i="10"/>
  <c r="L309" i="10"/>
  <c r="L308" i="10"/>
  <c r="L307" i="10"/>
  <c r="L306" i="10"/>
  <c r="L305" i="10"/>
  <c r="L304" i="10"/>
  <c r="L303" i="10"/>
  <c r="L302" i="10"/>
  <c r="L301" i="10"/>
  <c r="L300" i="10"/>
  <c r="L299" i="10"/>
  <c r="L298" i="10"/>
  <c r="L297" i="10"/>
  <c r="L295" i="10"/>
  <c r="L294" i="10"/>
  <c r="L293" i="10"/>
  <c r="L292" i="10"/>
  <c r="L291" i="10"/>
  <c r="L290" i="10"/>
  <c r="L289" i="10"/>
  <c r="L288" i="10"/>
  <c r="L287" i="10"/>
  <c r="L286" i="10"/>
  <c r="L285" i="10"/>
  <c r="L284" i="10"/>
  <c r="L283" i="10"/>
  <c r="L282" i="10"/>
  <c r="L281" i="10"/>
  <c r="L280" i="10"/>
  <c r="L279" i="10"/>
  <c r="L278" i="10"/>
  <c r="L277" i="10"/>
  <c r="L276" i="10"/>
  <c r="L275" i="10"/>
  <c r="L274" i="10"/>
  <c r="L273" i="10"/>
  <c r="L272" i="10"/>
  <c r="L271" i="10"/>
  <c r="L270" i="10"/>
  <c r="L269" i="10"/>
  <c r="L268" i="10"/>
  <c r="L267" i="10"/>
  <c r="L266" i="10"/>
  <c r="L265" i="10"/>
  <c r="L264" i="10"/>
  <c r="L263" i="10"/>
  <c r="L262" i="10"/>
  <c r="L261" i="10"/>
  <c r="L260" i="10"/>
  <c r="L259" i="10"/>
  <c r="L258" i="10"/>
  <c r="L257" i="10"/>
  <c r="L256" i="10"/>
  <c r="L255" i="10"/>
  <c r="L254" i="10"/>
  <c r="L253" i="10"/>
  <c r="L252" i="10"/>
  <c r="L251" i="10"/>
  <c r="L249" i="10"/>
  <c r="L248" i="10"/>
  <c r="L247" i="10"/>
  <c r="L246" i="10"/>
  <c r="L245" i="10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L231" i="10"/>
  <c r="L230" i="10"/>
  <c r="L229" i="10"/>
  <c r="L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L197" i="10"/>
  <c r="L196" i="10"/>
  <c r="L195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78" i="10"/>
  <c r="L177" i="10"/>
  <c r="L176" i="10"/>
  <c r="L175" i="10"/>
  <c r="L174" i="10"/>
  <c r="L173" i="10"/>
  <c r="L172" i="10"/>
  <c r="L171" i="10"/>
  <c r="L170" i="10"/>
  <c r="L169" i="10"/>
  <c r="L168" i="10"/>
  <c r="L167" i="10"/>
  <c r="L166" i="10"/>
  <c r="L165" i="10"/>
  <c r="L163" i="10"/>
  <c r="L162" i="10"/>
  <c r="L161" i="10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6" i="10"/>
  <c r="L55" i="10"/>
  <c r="L54" i="10"/>
  <c r="L3" i="10"/>
  <c r="R2" i="9"/>
  <c r="S2" i="9" l="1"/>
  <c r="T2" i="9" s="1"/>
  <c r="S347" i="9"/>
  <c r="T347" i="9" s="1"/>
  <c r="S308" i="9"/>
  <c r="T308" i="9" s="1"/>
  <c r="S200" i="9"/>
  <c r="T200" i="9" s="1"/>
  <c r="S128" i="9"/>
  <c r="T128" i="9" s="1"/>
  <c r="S56" i="9"/>
  <c r="T56" i="9" s="1"/>
  <c r="S271" i="9"/>
  <c r="T271" i="9" s="1"/>
  <c r="S163" i="9"/>
  <c r="T163" i="9" s="1"/>
  <c r="S55" i="9"/>
  <c r="T55" i="9" s="1"/>
  <c r="S344" i="9"/>
  <c r="T344" i="9" s="1"/>
  <c r="S272" i="9"/>
  <c r="T272" i="9" s="1"/>
  <c r="S236" i="9"/>
  <c r="T236" i="9" s="1"/>
  <c r="S164" i="9"/>
  <c r="T164" i="9" s="1"/>
  <c r="S92" i="9"/>
  <c r="T92" i="9" s="1"/>
  <c r="S20" i="9"/>
  <c r="T20" i="9" s="1"/>
  <c r="S343" i="9"/>
  <c r="T343" i="9" s="1"/>
  <c r="S307" i="9"/>
  <c r="T307" i="9" s="1"/>
  <c r="S235" i="9"/>
  <c r="T235" i="9" s="1"/>
  <c r="S199" i="9"/>
  <c r="T199" i="9" s="1"/>
  <c r="S127" i="9"/>
  <c r="T127" i="9" s="1"/>
  <c r="S270" i="9"/>
  <c r="T270" i="9" s="1"/>
  <c r="S162" i="9"/>
  <c r="T162" i="9" s="1"/>
  <c r="S79" i="9"/>
  <c r="T79" i="9" s="1"/>
  <c r="S115" i="9"/>
  <c r="T115" i="9" s="1"/>
  <c r="S91" i="9"/>
  <c r="T91" i="9" s="1"/>
  <c r="S8" i="9"/>
  <c r="T8" i="9" s="1"/>
  <c r="S261" i="9"/>
  <c r="T261" i="9" s="1"/>
  <c r="S153" i="9"/>
  <c r="T153" i="9" s="1"/>
  <c r="S54" i="9"/>
  <c r="T54" i="9" s="1"/>
  <c r="S260" i="9"/>
  <c r="T260" i="9" s="1"/>
  <c r="S152" i="9"/>
  <c r="T152" i="9" s="1"/>
  <c r="S45" i="9"/>
  <c r="T45" i="9" s="1"/>
  <c r="S224" i="9"/>
  <c r="T224" i="9" s="1"/>
  <c r="S223" i="9"/>
  <c r="T223" i="9" s="1"/>
  <c r="S259" i="9"/>
  <c r="T259" i="9" s="1"/>
  <c r="S151" i="9"/>
  <c r="T151" i="9" s="1"/>
  <c r="S44" i="9"/>
  <c r="T44" i="9" s="1"/>
  <c r="S116" i="9"/>
  <c r="T116" i="9" s="1"/>
  <c r="S18" i="9"/>
  <c r="T18" i="9" s="1"/>
  <c r="S9" i="9"/>
  <c r="T9" i="9" s="1"/>
  <c r="S342" i="9"/>
  <c r="T342" i="9" s="1"/>
  <c r="S234" i="9"/>
  <c r="T234" i="9" s="1"/>
  <c r="S126" i="9"/>
  <c r="T126" i="9" s="1"/>
  <c r="S43" i="9"/>
  <c r="T43" i="9" s="1"/>
  <c r="S332" i="9"/>
  <c r="T332" i="9" s="1"/>
  <c r="S331" i="9"/>
  <c r="T331" i="9" s="1"/>
  <c r="S198" i="9"/>
  <c r="T198" i="9" s="1"/>
  <c r="S333" i="9"/>
  <c r="T333" i="9" s="1"/>
  <c r="S225" i="9"/>
  <c r="T225" i="9" s="1"/>
  <c r="S117" i="9"/>
  <c r="T117" i="9" s="1"/>
  <c r="S19" i="9"/>
  <c r="T19" i="9" s="1"/>
  <c r="S306" i="9"/>
  <c r="T306" i="9" s="1"/>
  <c r="S189" i="9"/>
  <c r="T189" i="9" s="1"/>
  <c r="S188" i="9"/>
  <c r="T188" i="9" s="1"/>
  <c r="S295" i="9"/>
  <c r="T295" i="9" s="1"/>
  <c r="S187" i="9"/>
  <c r="T187" i="9" s="1"/>
  <c r="S7" i="9"/>
  <c r="T7" i="9" s="1"/>
  <c r="S90" i="9"/>
  <c r="T90" i="9" s="1"/>
  <c r="S297" i="9"/>
  <c r="T297" i="9" s="1"/>
  <c r="S296" i="9"/>
  <c r="T296" i="9" s="1"/>
  <c r="S81" i="9"/>
  <c r="T81" i="9" s="1"/>
  <c r="S80" i="9"/>
  <c r="T80" i="9" s="1"/>
  <c r="S33" i="9"/>
  <c r="T33" i="9" s="1"/>
  <c r="S249" i="9"/>
  <c r="T249" i="9" s="1"/>
  <c r="S286" i="9"/>
  <c r="T286" i="9" s="1"/>
  <c r="S191" i="9"/>
  <c r="T191" i="9" s="1"/>
  <c r="S335" i="9"/>
  <c r="T335" i="9" s="1"/>
  <c r="S264" i="9"/>
  <c r="T264" i="9" s="1"/>
  <c r="S202" i="9"/>
  <c r="T202" i="9" s="1"/>
  <c r="S61" i="9"/>
  <c r="T61" i="9" s="1"/>
  <c r="S313" i="9"/>
  <c r="T313" i="9" s="1"/>
  <c r="S205" i="9"/>
  <c r="T205" i="9" s="1"/>
  <c r="S120" i="9"/>
  <c r="T120" i="9" s="1"/>
  <c r="S13" i="9"/>
  <c r="T13" i="9" s="1"/>
  <c r="S110" i="9"/>
  <c r="T110" i="9" s="1"/>
  <c r="S78" i="9"/>
  <c r="T78" i="9" s="1"/>
  <c r="S294" i="9"/>
  <c r="T294" i="9" s="1"/>
  <c r="S68" i="9"/>
  <c r="T68" i="9" s="1"/>
  <c r="S63" i="9"/>
  <c r="T63" i="9" s="1"/>
  <c r="S15" i="9"/>
  <c r="T15" i="9" s="1"/>
  <c r="S315" i="9"/>
  <c r="T315" i="9" s="1"/>
  <c r="S41" i="9"/>
  <c r="T41" i="9" s="1"/>
  <c r="S305" i="9"/>
  <c r="T305" i="9" s="1"/>
  <c r="S148" i="9"/>
  <c r="T148" i="9" s="1"/>
  <c r="S135" i="9"/>
  <c r="T135" i="9" s="1"/>
  <c r="S129" i="9"/>
  <c r="T129" i="9" s="1"/>
  <c r="S273" i="9"/>
  <c r="T273" i="9" s="1"/>
  <c r="S298" i="9"/>
  <c r="T298" i="9" s="1"/>
  <c r="S203" i="9"/>
  <c r="T203" i="9" s="1"/>
  <c r="S57" i="9"/>
  <c r="T57" i="9" s="1"/>
  <c r="S69" i="9"/>
  <c r="T69" i="9" s="1"/>
  <c r="S262" i="9"/>
  <c r="T262" i="9" s="1"/>
  <c r="S169" i="9"/>
  <c r="T169" i="9" s="1"/>
  <c r="S314" i="9"/>
  <c r="T314" i="9" s="1"/>
  <c r="S301" i="9"/>
  <c r="T301" i="9" s="1"/>
  <c r="S144" i="9"/>
  <c r="T144" i="9" s="1"/>
  <c r="S25" i="9"/>
  <c r="T25" i="9" s="1"/>
  <c r="S134" i="9"/>
  <c r="T134" i="9" s="1"/>
  <c r="S102" i="9"/>
  <c r="T102" i="9" s="1"/>
  <c r="S330" i="9"/>
  <c r="T330" i="9" s="1"/>
  <c r="S104" i="9"/>
  <c r="T104" i="9" s="1"/>
  <c r="S327" i="9"/>
  <c r="T327" i="9" s="1"/>
  <c r="S39" i="9"/>
  <c r="T39" i="9" s="1"/>
  <c r="S339" i="9"/>
  <c r="T339" i="9" s="1"/>
  <c r="S65" i="9"/>
  <c r="T65" i="9" s="1"/>
  <c r="S329" i="9"/>
  <c r="T329" i="9" s="1"/>
  <c r="S244" i="9"/>
  <c r="T244" i="9" s="1"/>
  <c r="S171" i="9"/>
  <c r="T171" i="9" s="1"/>
  <c r="S285" i="9"/>
  <c r="T285" i="9" s="1"/>
  <c r="S345" i="9"/>
  <c r="T345" i="9" s="1"/>
  <c r="S310" i="9"/>
  <c r="T310" i="9" s="1"/>
  <c r="S215" i="9"/>
  <c r="T215" i="9" s="1"/>
  <c r="S237" i="9"/>
  <c r="T237" i="9" s="1"/>
  <c r="S105" i="9"/>
  <c r="T105" i="9" s="1"/>
  <c r="S11" i="9"/>
  <c r="T11" i="9" s="1"/>
  <c r="S253" i="9"/>
  <c r="T253" i="9" s="1"/>
  <c r="S84" i="9"/>
  <c r="T84" i="9" s="1"/>
  <c r="S14" i="9"/>
  <c r="T14" i="9" s="1"/>
  <c r="S254" i="9"/>
  <c r="T254" i="9" s="1"/>
  <c r="S168" i="9"/>
  <c r="T168" i="9" s="1"/>
  <c r="S73" i="9"/>
  <c r="T73" i="9" s="1"/>
  <c r="S170" i="9"/>
  <c r="T170" i="9" s="1"/>
  <c r="S114" i="9"/>
  <c r="T114" i="9" s="1"/>
  <c r="S31" i="9"/>
  <c r="T31" i="9" s="1"/>
  <c r="S140" i="9"/>
  <c r="T140" i="9" s="1"/>
  <c r="S64" i="9"/>
  <c r="T64" i="9" s="1"/>
  <c r="S87" i="9"/>
  <c r="T87" i="9" s="1"/>
  <c r="S89" i="9"/>
  <c r="T89" i="9" s="1"/>
  <c r="S111" i="9"/>
  <c r="T111" i="9" s="1"/>
  <c r="S340" i="9"/>
  <c r="T340" i="9" s="1"/>
  <c r="S195" i="9"/>
  <c r="T195" i="9" s="1"/>
  <c r="S118" i="9"/>
  <c r="T118" i="9" s="1"/>
  <c r="S10" i="9"/>
  <c r="T10" i="9" s="1"/>
  <c r="S194" i="9"/>
  <c r="T194" i="9" s="1"/>
  <c r="S265" i="9"/>
  <c r="T265" i="9" s="1"/>
  <c r="S252" i="9"/>
  <c r="T252" i="9" s="1"/>
  <c r="S290" i="9"/>
  <c r="T290" i="9" s="1"/>
  <c r="S175" i="9"/>
  <c r="T175" i="9" s="1"/>
  <c r="S53" i="9"/>
  <c r="T53" i="9" s="1"/>
  <c r="S207" i="9"/>
  <c r="T207" i="9" s="1"/>
  <c r="S197" i="9"/>
  <c r="T197" i="9" s="1"/>
  <c r="S220" i="9"/>
  <c r="T220" i="9" s="1"/>
  <c r="S58" i="9"/>
  <c r="T58" i="9" s="1"/>
  <c r="S22" i="9"/>
  <c r="T22" i="9" s="1"/>
  <c r="S322" i="9"/>
  <c r="T322" i="9" s="1"/>
  <c r="S227" i="9"/>
  <c r="T227" i="9" s="1"/>
  <c r="S321" i="9"/>
  <c r="T321" i="9" s="1"/>
  <c r="S165" i="9"/>
  <c r="T165" i="9" s="1"/>
  <c r="S47" i="9"/>
  <c r="T47" i="9" s="1"/>
  <c r="S337" i="9"/>
  <c r="T337" i="9" s="1"/>
  <c r="S108" i="9"/>
  <c r="T108" i="9" s="1"/>
  <c r="S50" i="9"/>
  <c r="T50" i="9" s="1"/>
  <c r="S30" i="9"/>
  <c r="T30" i="9" s="1"/>
  <c r="S180" i="9"/>
  <c r="T180" i="9" s="1"/>
  <c r="S121" i="9"/>
  <c r="T121" i="9" s="1"/>
  <c r="S206" i="9"/>
  <c r="T206" i="9" s="1"/>
  <c r="S138" i="9"/>
  <c r="T138" i="9" s="1"/>
  <c r="S67" i="9"/>
  <c r="T67" i="9" s="1"/>
  <c r="S176" i="9"/>
  <c r="T176" i="9" s="1"/>
  <c r="S160" i="9"/>
  <c r="T160" i="9" s="1"/>
  <c r="S123" i="9"/>
  <c r="T123" i="9" s="1"/>
  <c r="S4" i="9"/>
  <c r="T4" i="9" s="1"/>
  <c r="S125" i="9"/>
  <c r="T125" i="9" s="1"/>
  <c r="S291" i="9"/>
  <c r="T291" i="9" s="1"/>
  <c r="S29" i="9"/>
  <c r="T29" i="9" s="1"/>
  <c r="S255" i="9"/>
  <c r="T255" i="9" s="1"/>
  <c r="S142" i="9"/>
  <c r="T142" i="9" s="1"/>
  <c r="S46" i="9"/>
  <c r="T46" i="9" s="1"/>
  <c r="S23" i="9"/>
  <c r="T23" i="9" s="1"/>
  <c r="S239" i="9"/>
  <c r="T239" i="9" s="1"/>
  <c r="S82" i="9"/>
  <c r="T82" i="9" s="1"/>
  <c r="S213" i="9"/>
  <c r="T213" i="9" s="1"/>
  <c r="S71" i="9"/>
  <c r="T71" i="9" s="1"/>
  <c r="S26" i="9"/>
  <c r="T26" i="9" s="1"/>
  <c r="S132" i="9"/>
  <c r="T132" i="9" s="1"/>
  <c r="S74" i="9"/>
  <c r="T74" i="9" s="1"/>
  <c r="S97" i="9"/>
  <c r="T97" i="9" s="1"/>
  <c r="S192" i="9"/>
  <c r="T192" i="9" s="1"/>
  <c r="S157" i="9"/>
  <c r="T157" i="9" s="1"/>
  <c r="S242" i="9"/>
  <c r="T242" i="9" s="1"/>
  <c r="S150" i="9"/>
  <c r="T150" i="9" s="1"/>
  <c r="S103" i="9"/>
  <c r="T103" i="9" s="1"/>
  <c r="S212" i="9"/>
  <c r="T212" i="9" s="1"/>
  <c r="S232" i="9"/>
  <c r="T232" i="9" s="1"/>
  <c r="S159" i="9"/>
  <c r="T159" i="9" s="1"/>
  <c r="S52" i="9"/>
  <c r="T52" i="9" s="1"/>
  <c r="S149" i="9"/>
  <c r="T149" i="9" s="1"/>
  <c r="S28" i="9"/>
  <c r="T28" i="9" s="1"/>
  <c r="S77" i="9"/>
  <c r="T77" i="9" s="1"/>
  <c r="S16" i="9"/>
  <c r="T16" i="9" s="1"/>
  <c r="S95" i="9"/>
  <c r="T95" i="9" s="1"/>
  <c r="S204" i="9"/>
  <c r="T204" i="9" s="1"/>
  <c r="S186" i="9"/>
  <c r="T186" i="9" s="1"/>
  <c r="S124" i="9"/>
  <c r="T124" i="9" s="1"/>
  <c r="S226" i="9"/>
  <c r="T226" i="9" s="1"/>
  <c r="S94" i="9"/>
  <c r="T94" i="9" s="1"/>
  <c r="S59" i="9"/>
  <c r="T59" i="9" s="1"/>
  <c r="S251" i="9"/>
  <c r="T251" i="9" s="1"/>
  <c r="S166" i="9"/>
  <c r="T166" i="9" s="1"/>
  <c r="S309" i="9"/>
  <c r="T309" i="9" s="1"/>
  <c r="S107" i="9"/>
  <c r="T107" i="9" s="1"/>
  <c r="S98" i="9"/>
  <c r="T98" i="9" s="1"/>
  <c r="S156" i="9"/>
  <c r="T156" i="9" s="1"/>
  <c r="S122" i="9"/>
  <c r="T122" i="9" s="1"/>
  <c r="S181" i="9"/>
  <c r="T181" i="9" s="1"/>
  <c r="S240" i="9"/>
  <c r="T240" i="9" s="1"/>
  <c r="S193" i="9"/>
  <c r="T193" i="9" s="1"/>
  <c r="S266" i="9"/>
  <c r="T266" i="9" s="1"/>
  <c r="S174" i="9"/>
  <c r="T174" i="9" s="1"/>
  <c r="S139" i="9"/>
  <c r="T139" i="9" s="1"/>
  <c r="S248" i="9"/>
  <c r="T248" i="9" s="1"/>
  <c r="S304" i="9"/>
  <c r="T304" i="9" s="1"/>
  <c r="S183" i="9"/>
  <c r="T183" i="9" s="1"/>
  <c r="S88" i="9"/>
  <c r="T88" i="9" s="1"/>
  <c r="S173" i="9"/>
  <c r="T173" i="9" s="1"/>
  <c r="S136" i="9"/>
  <c r="T136" i="9" s="1"/>
  <c r="S137" i="9"/>
  <c r="T137" i="9" s="1"/>
  <c r="S76" i="9"/>
  <c r="T76" i="9" s="1"/>
  <c r="S334" i="9"/>
  <c r="T334" i="9" s="1"/>
  <c r="S263" i="9"/>
  <c r="T263" i="9" s="1"/>
  <c r="S250" i="9"/>
  <c r="T250" i="9" s="1"/>
  <c r="S143" i="9"/>
  <c r="T143" i="9" s="1"/>
  <c r="S158" i="9"/>
  <c r="T158" i="9" s="1"/>
  <c r="S229" i="9"/>
  <c r="T229" i="9" s="1"/>
  <c r="S284" i="9"/>
  <c r="T284" i="9" s="1"/>
  <c r="S21" i="9"/>
  <c r="T21" i="9" s="1"/>
  <c r="S155" i="9"/>
  <c r="T155" i="9" s="1"/>
  <c r="S216" i="9"/>
  <c r="T216" i="9" s="1"/>
  <c r="S324" i="9"/>
  <c r="T324" i="9" s="1"/>
  <c r="S218" i="9"/>
  <c r="T218" i="9" s="1"/>
  <c r="S312" i="9"/>
  <c r="T312" i="9" s="1"/>
  <c r="S210" i="9"/>
  <c r="T210" i="9" s="1"/>
  <c r="S267" i="9"/>
  <c r="T267" i="9" s="1"/>
  <c r="S303" i="9"/>
  <c r="T303" i="9" s="1"/>
  <c r="S292" i="9"/>
  <c r="T292" i="9" s="1"/>
  <c r="S172" i="9"/>
  <c r="T172" i="9" s="1"/>
  <c r="S275" i="9"/>
  <c r="T275" i="9" s="1"/>
  <c r="S147" i="9"/>
  <c r="T147" i="9" s="1"/>
  <c r="S93" i="9"/>
  <c r="T93" i="9" s="1"/>
  <c r="S167" i="9"/>
  <c r="T167" i="9" s="1"/>
  <c r="S34" i="9"/>
  <c r="T34" i="9" s="1"/>
  <c r="S49" i="9"/>
  <c r="T49" i="9" s="1"/>
  <c r="S230" i="9"/>
  <c r="T230" i="9" s="1"/>
  <c r="S336" i="9"/>
  <c r="T336" i="9" s="1"/>
  <c r="S222" i="9"/>
  <c r="T222" i="9" s="1"/>
  <c r="S112" i="9"/>
  <c r="T112" i="9" s="1"/>
  <c r="S101" i="9"/>
  <c r="T101" i="9" s="1"/>
  <c r="S196" i="9"/>
  <c r="T196" i="9" s="1"/>
  <c r="S177" i="9"/>
  <c r="T177" i="9" s="1"/>
  <c r="S241" i="9"/>
  <c r="T241" i="9" s="1"/>
  <c r="S109" i="9"/>
  <c r="T109" i="9" s="1"/>
  <c r="S289" i="9"/>
  <c r="T289" i="9" s="1"/>
  <c r="S258" i="9"/>
  <c r="T258" i="9" s="1"/>
  <c r="S113" i="9"/>
  <c r="T113" i="9" s="1"/>
  <c r="S208" i="9"/>
  <c r="T208" i="9" s="1"/>
  <c r="S280" i="9"/>
  <c r="T280" i="9" s="1"/>
  <c r="S141" i="9"/>
  <c r="T141" i="9" s="1"/>
  <c r="S179" i="9"/>
  <c r="T179" i="9" s="1"/>
  <c r="S70" i="9"/>
  <c r="T70" i="9" s="1"/>
  <c r="S145" i="9"/>
  <c r="T145" i="9" s="1"/>
  <c r="S278" i="9"/>
  <c r="T278" i="9" s="1"/>
  <c r="S277" i="9"/>
  <c r="T277" i="9" s="1"/>
  <c r="S246" i="9"/>
  <c r="T246" i="9" s="1"/>
  <c r="S316" i="9"/>
  <c r="T316" i="9" s="1"/>
  <c r="S184" i="9"/>
  <c r="T184" i="9" s="1"/>
  <c r="S3" i="9"/>
  <c r="T3" i="9" s="1"/>
  <c r="S256" i="9"/>
  <c r="T256" i="9" s="1"/>
  <c r="S106" i="9"/>
  <c r="T106" i="9" s="1"/>
  <c r="S201" i="9"/>
  <c r="T201" i="9" s="1"/>
  <c r="S287" i="9"/>
  <c r="T287" i="9" s="1"/>
  <c r="S130" i="9"/>
  <c r="T130" i="9" s="1"/>
  <c r="S37" i="9"/>
  <c r="T37" i="9" s="1"/>
  <c r="S325" i="9"/>
  <c r="T325" i="9" s="1"/>
  <c r="S38" i="9"/>
  <c r="T38" i="9" s="1"/>
  <c r="S282" i="9"/>
  <c r="T282" i="9" s="1"/>
  <c r="S161" i="9"/>
  <c r="T161" i="9" s="1"/>
  <c r="S268" i="9"/>
  <c r="T268" i="9" s="1"/>
  <c r="S40" i="9"/>
  <c r="T40" i="9" s="1"/>
  <c r="S328" i="9"/>
  <c r="T328" i="9" s="1"/>
  <c r="S154" i="9"/>
  <c r="T154" i="9" s="1"/>
  <c r="S299" i="9"/>
  <c r="T299" i="9" s="1"/>
  <c r="S178" i="9"/>
  <c r="T178" i="9" s="1"/>
  <c r="S85" i="9"/>
  <c r="T85" i="9" s="1"/>
  <c r="S146" i="9"/>
  <c r="T146" i="9" s="1"/>
  <c r="S62" i="9"/>
  <c r="T62" i="9" s="1"/>
  <c r="S211" i="9"/>
  <c r="T211" i="9" s="1"/>
  <c r="S209" i="9"/>
  <c r="T209" i="9" s="1"/>
  <c r="S5" i="9"/>
  <c r="T5" i="9" s="1"/>
  <c r="S185" i="9"/>
  <c r="T185" i="9" s="1"/>
  <c r="S323" i="9"/>
  <c r="T323" i="9" s="1"/>
  <c r="S238" i="9"/>
  <c r="T238" i="9" s="1"/>
  <c r="S48" i="9"/>
  <c r="T48" i="9" s="1"/>
  <c r="S274" i="9"/>
  <c r="T274" i="9" s="1"/>
  <c r="S60" i="9"/>
  <c r="T60" i="9" s="1"/>
  <c r="S276" i="9"/>
  <c r="T276" i="9" s="1"/>
  <c r="S6" i="9"/>
  <c r="T6" i="9" s="1"/>
  <c r="S32" i="9"/>
  <c r="T32" i="9" s="1"/>
  <c r="S269" i="9"/>
  <c r="T269" i="9" s="1"/>
  <c r="S51" i="9"/>
  <c r="T51" i="9" s="1"/>
  <c r="S119" i="9"/>
  <c r="T119" i="9" s="1"/>
  <c r="S228" i="9"/>
  <c r="T228" i="9" s="1"/>
  <c r="S42" i="9"/>
  <c r="T42" i="9" s="1"/>
  <c r="S243" i="9"/>
  <c r="T243" i="9" s="1"/>
  <c r="S99" i="9"/>
  <c r="T99" i="9" s="1"/>
  <c r="S190" i="9"/>
  <c r="T190" i="9" s="1"/>
  <c r="S311" i="9"/>
  <c r="T311" i="9" s="1"/>
  <c r="S12" i="9"/>
  <c r="T12" i="9" s="1"/>
  <c r="S133" i="9"/>
  <c r="T133" i="9" s="1"/>
  <c r="S318" i="9"/>
  <c r="T318" i="9" s="1"/>
  <c r="S86" i="9"/>
  <c r="T86" i="9" s="1"/>
  <c r="S247" i="9"/>
  <c r="T247" i="9" s="1"/>
  <c r="S257" i="9"/>
  <c r="T257" i="9" s="1"/>
  <c r="S17" i="9"/>
  <c r="T17" i="9" s="1"/>
  <c r="S245" i="9"/>
  <c r="T245" i="9" s="1"/>
  <c r="S214" i="9"/>
  <c r="T214" i="9" s="1"/>
  <c r="S36" i="9"/>
  <c r="T36" i="9" s="1"/>
  <c r="S217" i="9"/>
  <c r="T217" i="9" s="1"/>
  <c r="S72" i="9"/>
  <c r="T72" i="9" s="1"/>
  <c r="S302" i="9"/>
  <c r="T302" i="9" s="1"/>
  <c r="S283" i="9"/>
  <c r="T283" i="9" s="1"/>
  <c r="S317" i="9"/>
  <c r="T317" i="9" s="1"/>
  <c r="S221" i="9"/>
  <c r="T221" i="9" s="1"/>
  <c r="S341" i="9"/>
  <c r="T341" i="9" s="1"/>
  <c r="S346" i="9"/>
  <c r="T346" i="9" s="1"/>
  <c r="S96" i="9"/>
  <c r="T96" i="9" s="1"/>
  <c r="S338" i="9"/>
  <c r="T338" i="9" s="1"/>
  <c r="S319" i="9"/>
  <c r="T319" i="9" s="1"/>
  <c r="S219" i="9"/>
  <c r="T219" i="9" s="1"/>
  <c r="S233" i="9"/>
  <c r="T233" i="9" s="1"/>
  <c r="S27" i="9"/>
  <c r="T27" i="9" s="1"/>
  <c r="S35" i="9"/>
  <c r="T35" i="9" s="1"/>
  <c r="S231" i="9"/>
  <c r="T231" i="9" s="1"/>
  <c r="S83" i="9"/>
  <c r="T83" i="9" s="1"/>
  <c r="S288" i="9"/>
  <c r="T288" i="9" s="1"/>
  <c r="S320" i="9"/>
  <c r="T320" i="9" s="1"/>
  <c r="S281" i="9"/>
  <c r="T281" i="9" s="1"/>
  <c r="S131" i="9"/>
  <c r="T131" i="9" s="1"/>
  <c r="S293" i="9"/>
  <c r="T293" i="9" s="1"/>
  <c r="S75" i="9"/>
  <c r="T75" i="9" s="1"/>
  <c r="S24" i="9"/>
  <c r="T24" i="9" s="1"/>
  <c r="S100" i="9"/>
  <c r="T100" i="9" s="1"/>
  <c r="S279" i="9"/>
  <c r="T279" i="9" s="1"/>
  <c r="S326" i="9"/>
  <c r="T326" i="9" s="1"/>
  <c r="S66" i="9"/>
  <c r="T66" i="9" s="1"/>
  <c r="S182" i="9"/>
  <c r="T182" i="9" s="1"/>
  <c r="S300" i="9"/>
  <c r="T300" i="9" s="1"/>
  <c r="AA4" i="21"/>
  <c r="N2" i="10" s="1"/>
  <c r="AA5" i="21"/>
  <c r="N3" i="10" s="1"/>
  <c r="AA6" i="21"/>
  <c r="N4" i="10" s="1"/>
  <c r="AA7" i="21"/>
  <c r="N5" i="10" s="1"/>
  <c r="AA8" i="21"/>
  <c r="N6" i="10" s="1"/>
  <c r="AA9" i="21"/>
  <c r="N7" i="10" s="1"/>
  <c r="AA10" i="21"/>
  <c r="N8" i="10" s="1"/>
  <c r="AA11" i="21"/>
  <c r="N9" i="10" s="1"/>
  <c r="AA12" i="21"/>
  <c r="N10" i="10" s="1"/>
  <c r="AA13" i="21"/>
  <c r="N11" i="10" s="1"/>
  <c r="AA14" i="21"/>
  <c r="N12" i="10" s="1"/>
  <c r="AA15" i="21"/>
  <c r="N13" i="10" s="1"/>
  <c r="AA16" i="21"/>
  <c r="N14" i="10" s="1"/>
  <c r="AA17" i="21"/>
  <c r="N15" i="10" s="1"/>
  <c r="AA18" i="21"/>
  <c r="N16" i="10" s="1"/>
  <c r="AA19" i="21"/>
  <c r="N17" i="10" s="1"/>
  <c r="AA20" i="21"/>
  <c r="N18" i="10" s="1"/>
  <c r="AA21" i="21"/>
  <c r="N19" i="10" s="1"/>
  <c r="AA22" i="21"/>
  <c r="N20" i="10" s="1"/>
  <c r="AA23" i="21"/>
  <c r="N21" i="10" s="1"/>
  <c r="AA24" i="21"/>
  <c r="N22" i="10" s="1"/>
  <c r="AA25" i="21"/>
  <c r="N23" i="10" s="1"/>
  <c r="AA26" i="21"/>
  <c r="N24" i="10" s="1"/>
  <c r="AA27" i="21"/>
  <c r="N25" i="10" s="1"/>
  <c r="AA28" i="21"/>
  <c r="N26" i="10" s="1"/>
  <c r="AA29" i="21"/>
  <c r="N27" i="10" s="1"/>
  <c r="AA30" i="21"/>
  <c r="N28" i="10" s="1"/>
  <c r="AA31" i="21"/>
  <c r="N29" i="10" s="1"/>
  <c r="AA32" i="21"/>
  <c r="N30" i="10" s="1"/>
  <c r="AA33" i="21"/>
  <c r="N31" i="10" s="1"/>
  <c r="AA34" i="21"/>
  <c r="N32" i="10" s="1"/>
  <c r="AA35" i="21"/>
  <c r="N33" i="10" s="1"/>
  <c r="AA36" i="21"/>
  <c r="N34" i="10" s="1"/>
  <c r="AA37" i="21"/>
  <c r="N35" i="10" s="1"/>
  <c r="AA38" i="21"/>
  <c r="N36" i="10" s="1"/>
  <c r="AA39" i="21"/>
  <c r="N37" i="10" s="1"/>
  <c r="AA40" i="21"/>
  <c r="N38" i="10" s="1"/>
  <c r="AA41" i="21"/>
  <c r="N39" i="10" s="1"/>
  <c r="AA42" i="21"/>
  <c r="N40" i="10" s="1"/>
  <c r="AA43" i="21"/>
  <c r="N41" i="10" s="1"/>
  <c r="AA44" i="21"/>
  <c r="N42" i="10" s="1"/>
  <c r="AA45" i="21"/>
  <c r="N43" i="10" s="1"/>
  <c r="AA46" i="21"/>
  <c r="N44" i="10" s="1"/>
  <c r="AA47" i="21"/>
  <c r="N45" i="10" s="1"/>
  <c r="AA48" i="21"/>
  <c r="N46" i="10" s="1"/>
  <c r="AA49" i="21"/>
  <c r="N47" i="10" s="1"/>
  <c r="AA50" i="21"/>
  <c r="N48" i="10" s="1"/>
  <c r="AA51" i="21"/>
  <c r="N49" i="10" s="1"/>
  <c r="AA52" i="21"/>
  <c r="N50" i="10" s="1"/>
  <c r="AA53" i="21"/>
  <c r="N51" i="10" s="1"/>
  <c r="AA54" i="21"/>
  <c r="N52" i="10" s="1"/>
  <c r="AA55" i="21"/>
  <c r="N53" i="10" s="1"/>
  <c r="AA56" i="21"/>
  <c r="N54" i="10" s="1"/>
  <c r="AA57" i="21"/>
  <c r="N55" i="10" s="1"/>
  <c r="AA58" i="21"/>
  <c r="N56" i="10" s="1"/>
  <c r="AA59" i="21"/>
  <c r="N57" i="10" s="1"/>
  <c r="AA60" i="21"/>
  <c r="N58" i="10" s="1"/>
  <c r="AA61" i="21"/>
  <c r="N59" i="10" s="1"/>
  <c r="AA62" i="21"/>
  <c r="N60" i="10" s="1"/>
  <c r="AA63" i="21"/>
  <c r="N61" i="10" s="1"/>
  <c r="AA64" i="21"/>
  <c r="N62" i="10" s="1"/>
  <c r="AA65" i="21"/>
  <c r="N63" i="10" s="1"/>
  <c r="AA66" i="21"/>
  <c r="N64" i="10" s="1"/>
  <c r="AA67" i="21"/>
  <c r="N65" i="10" s="1"/>
  <c r="AA68" i="21"/>
  <c r="N66" i="10" s="1"/>
  <c r="AA69" i="21"/>
  <c r="N67" i="10" s="1"/>
  <c r="AA70" i="21"/>
  <c r="N68" i="10" s="1"/>
  <c r="AA71" i="21"/>
  <c r="N69" i="10" s="1"/>
  <c r="AA72" i="21"/>
  <c r="N70" i="10" s="1"/>
  <c r="AA73" i="21"/>
  <c r="N71" i="10" s="1"/>
  <c r="AA74" i="21"/>
  <c r="N72" i="10" s="1"/>
  <c r="AA75" i="21"/>
  <c r="N73" i="10" s="1"/>
  <c r="AA76" i="21"/>
  <c r="N74" i="10" s="1"/>
  <c r="AA77" i="21"/>
  <c r="N75" i="10" s="1"/>
  <c r="AA78" i="21"/>
  <c r="N76" i="10" s="1"/>
  <c r="AA79" i="21"/>
  <c r="N77" i="10" s="1"/>
  <c r="AA80" i="21"/>
  <c r="N78" i="10" s="1"/>
  <c r="AA81" i="21"/>
  <c r="N79" i="10" s="1"/>
  <c r="AA82" i="21"/>
  <c r="N80" i="10" s="1"/>
  <c r="AA83" i="21"/>
  <c r="N81" i="10" s="1"/>
  <c r="AA84" i="21"/>
  <c r="N82" i="10" s="1"/>
  <c r="AA85" i="21"/>
  <c r="N83" i="10" s="1"/>
  <c r="AA86" i="21"/>
  <c r="N84" i="10" s="1"/>
  <c r="AA87" i="21"/>
  <c r="N85" i="10" s="1"/>
  <c r="AA88" i="21"/>
  <c r="N86" i="10" s="1"/>
  <c r="AA89" i="21"/>
  <c r="N87" i="10" s="1"/>
  <c r="AA90" i="21"/>
  <c r="N88" i="10" s="1"/>
  <c r="AA91" i="21"/>
  <c r="N89" i="10" s="1"/>
  <c r="AA92" i="21"/>
  <c r="N90" i="10" s="1"/>
  <c r="AA93" i="21"/>
  <c r="N91" i="10" s="1"/>
  <c r="AA94" i="21"/>
  <c r="N92" i="10" s="1"/>
  <c r="AA95" i="21"/>
  <c r="N93" i="10" s="1"/>
  <c r="AA96" i="21"/>
  <c r="N94" i="10" s="1"/>
  <c r="AA97" i="21"/>
  <c r="N95" i="10" s="1"/>
  <c r="AA98" i="21"/>
  <c r="N96" i="10" s="1"/>
  <c r="AA99" i="21"/>
  <c r="N97" i="10" s="1"/>
  <c r="AA100" i="21"/>
  <c r="N98" i="10" s="1"/>
  <c r="AA101" i="21"/>
  <c r="N99" i="10" s="1"/>
  <c r="AA102" i="21"/>
  <c r="N100" i="10" s="1"/>
  <c r="AA103" i="21"/>
  <c r="N101" i="10" s="1"/>
  <c r="AA104" i="21"/>
  <c r="N102" i="10" s="1"/>
  <c r="AA105" i="21"/>
  <c r="N103" i="10" s="1"/>
  <c r="AA106" i="21"/>
  <c r="N104" i="10" s="1"/>
  <c r="AA107" i="21"/>
  <c r="N105" i="10" s="1"/>
  <c r="AA108" i="21"/>
  <c r="N106" i="10" s="1"/>
  <c r="AA109" i="21"/>
  <c r="N107" i="10" s="1"/>
  <c r="AA110" i="21"/>
  <c r="N108" i="10" s="1"/>
  <c r="AA111" i="21"/>
  <c r="N109" i="10" s="1"/>
  <c r="AA112" i="21"/>
  <c r="N110" i="10" s="1"/>
  <c r="AA113" i="21"/>
  <c r="N111" i="10" s="1"/>
  <c r="AA114" i="21"/>
  <c r="N112" i="10" s="1"/>
  <c r="AA115" i="21"/>
  <c r="N113" i="10" s="1"/>
  <c r="AA116" i="21"/>
  <c r="N114" i="10" s="1"/>
  <c r="AA117" i="21"/>
  <c r="N115" i="10" s="1"/>
  <c r="AA118" i="21"/>
  <c r="N116" i="10" s="1"/>
  <c r="AA119" i="21"/>
  <c r="N117" i="10" s="1"/>
  <c r="AA120" i="21"/>
  <c r="N118" i="10" s="1"/>
  <c r="AA121" i="21"/>
  <c r="N119" i="10" s="1"/>
  <c r="AA122" i="21"/>
  <c r="N120" i="10" s="1"/>
  <c r="AA123" i="21"/>
  <c r="N121" i="10" s="1"/>
  <c r="AA124" i="21"/>
  <c r="N122" i="10" s="1"/>
  <c r="AA125" i="21"/>
  <c r="N123" i="10" s="1"/>
  <c r="AA126" i="21"/>
  <c r="N124" i="10" s="1"/>
  <c r="AA127" i="21"/>
  <c r="N125" i="10" s="1"/>
  <c r="AA128" i="21"/>
  <c r="N126" i="10" s="1"/>
  <c r="AA129" i="21"/>
  <c r="N127" i="10" s="1"/>
  <c r="AA130" i="21"/>
  <c r="N128" i="10" s="1"/>
  <c r="AA131" i="21"/>
  <c r="N129" i="10" s="1"/>
  <c r="AA132" i="21"/>
  <c r="N130" i="10" s="1"/>
  <c r="AA133" i="21"/>
  <c r="N131" i="10" s="1"/>
  <c r="AA134" i="21"/>
  <c r="N132" i="10" s="1"/>
  <c r="AA135" i="21"/>
  <c r="N133" i="10" s="1"/>
  <c r="AA136" i="21"/>
  <c r="N134" i="10" s="1"/>
  <c r="AA137" i="21"/>
  <c r="N135" i="10" s="1"/>
  <c r="AA138" i="21"/>
  <c r="N136" i="10" s="1"/>
  <c r="AA139" i="21"/>
  <c r="N137" i="10" s="1"/>
  <c r="AA140" i="21"/>
  <c r="N138" i="10" s="1"/>
  <c r="AA141" i="21"/>
  <c r="N139" i="10" s="1"/>
  <c r="AA142" i="21"/>
  <c r="N140" i="10" s="1"/>
  <c r="AA143" i="21"/>
  <c r="N141" i="10" s="1"/>
  <c r="AA144" i="21"/>
  <c r="N142" i="10" s="1"/>
  <c r="AA145" i="21"/>
  <c r="N143" i="10" s="1"/>
  <c r="AA146" i="21"/>
  <c r="N144" i="10" s="1"/>
  <c r="AA147" i="21"/>
  <c r="N145" i="10" s="1"/>
  <c r="AA148" i="21"/>
  <c r="N146" i="10" s="1"/>
  <c r="AA149" i="21"/>
  <c r="N147" i="10" s="1"/>
  <c r="AA150" i="21"/>
  <c r="N148" i="10" s="1"/>
  <c r="AA151" i="21"/>
  <c r="N149" i="10" s="1"/>
  <c r="AA152" i="21"/>
  <c r="N150" i="10" s="1"/>
  <c r="AA153" i="21"/>
  <c r="N151" i="10" s="1"/>
  <c r="AA154" i="21"/>
  <c r="N152" i="10" s="1"/>
  <c r="AA155" i="21"/>
  <c r="N153" i="10" s="1"/>
  <c r="AA156" i="21"/>
  <c r="N154" i="10" s="1"/>
  <c r="AA157" i="21"/>
  <c r="N155" i="10" s="1"/>
  <c r="AA158" i="21"/>
  <c r="N156" i="10" s="1"/>
  <c r="AA159" i="21"/>
  <c r="N157" i="10" s="1"/>
  <c r="AA160" i="21"/>
  <c r="N158" i="10" s="1"/>
  <c r="AA161" i="21"/>
  <c r="N159" i="10" s="1"/>
  <c r="AA162" i="21"/>
  <c r="N160" i="10" s="1"/>
  <c r="AA163" i="21"/>
  <c r="N161" i="10" s="1"/>
  <c r="AA164" i="21"/>
  <c r="N162" i="10" s="1"/>
  <c r="AA165" i="21"/>
  <c r="N163" i="10" s="1"/>
  <c r="AA166" i="21"/>
  <c r="N164" i="10" s="1"/>
  <c r="AA167" i="21"/>
  <c r="N165" i="10" s="1"/>
  <c r="AA168" i="21"/>
  <c r="N166" i="10" s="1"/>
  <c r="AA169" i="21"/>
  <c r="N167" i="10" s="1"/>
  <c r="AA170" i="21"/>
  <c r="N168" i="10" s="1"/>
  <c r="AA171" i="21"/>
  <c r="N169" i="10" s="1"/>
  <c r="AA172" i="21"/>
  <c r="N170" i="10" s="1"/>
  <c r="AA173" i="21"/>
  <c r="N171" i="10" s="1"/>
  <c r="AA174" i="21"/>
  <c r="N172" i="10" s="1"/>
  <c r="AA175" i="21"/>
  <c r="N173" i="10" s="1"/>
  <c r="AA176" i="21"/>
  <c r="N174" i="10" s="1"/>
  <c r="AA177" i="21"/>
  <c r="N175" i="10" s="1"/>
  <c r="AA178" i="21"/>
  <c r="N176" i="10" s="1"/>
  <c r="AA179" i="21"/>
  <c r="N177" i="10" s="1"/>
  <c r="AA180" i="21"/>
  <c r="N178" i="10" s="1"/>
  <c r="AA181" i="21"/>
  <c r="N179" i="10" s="1"/>
  <c r="AA182" i="21"/>
  <c r="N180" i="10" s="1"/>
  <c r="AA183" i="21"/>
  <c r="N181" i="10" s="1"/>
  <c r="AA184" i="21"/>
  <c r="N182" i="10" s="1"/>
  <c r="AA185" i="21"/>
  <c r="N183" i="10" s="1"/>
  <c r="AA186" i="21"/>
  <c r="N184" i="10" s="1"/>
  <c r="AA187" i="21"/>
  <c r="N185" i="10" s="1"/>
  <c r="AA188" i="21"/>
  <c r="N186" i="10" s="1"/>
  <c r="AA189" i="21"/>
  <c r="N187" i="10" s="1"/>
  <c r="AA190" i="21"/>
  <c r="N188" i="10" s="1"/>
  <c r="AA191" i="21"/>
  <c r="N189" i="10" s="1"/>
  <c r="AA192" i="21"/>
  <c r="N190" i="10" s="1"/>
  <c r="AA193" i="21"/>
  <c r="N191" i="10" s="1"/>
  <c r="AA194" i="21"/>
  <c r="N192" i="10" s="1"/>
  <c r="AA195" i="21"/>
  <c r="N193" i="10" s="1"/>
  <c r="AA196" i="21"/>
  <c r="N194" i="10" s="1"/>
  <c r="AA197" i="21"/>
  <c r="N195" i="10" s="1"/>
  <c r="AA198" i="21"/>
  <c r="N196" i="10" s="1"/>
  <c r="AA199" i="21"/>
  <c r="N197" i="10" s="1"/>
  <c r="AA200" i="21"/>
  <c r="N198" i="10" s="1"/>
  <c r="AA201" i="21"/>
  <c r="N199" i="10" s="1"/>
  <c r="AA202" i="21"/>
  <c r="N200" i="10" s="1"/>
  <c r="AA203" i="21"/>
  <c r="N201" i="10" s="1"/>
  <c r="AA204" i="21"/>
  <c r="N202" i="10" s="1"/>
  <c r="AA205" i="21"/>
  <c r="N203" i="10" s="1"/>
  <c r="AA206" i="21"/>
  <c r="N204" i="10" s="1"/>
  <c r="AA207" i="21"/>
  <c r="N205" i="10" s="1"/>
  <c r="AA208" i="21"/>
  <c r="N206" i="10" s="1"/>
  <c r="AA209" i="21"/>
  <c r="N207" i="10" s="1"/>
  <c r="AA210" i="21"/>
  <c r="N208" i="10" s="1"/>
  <c r="AA211" i="21"/>
  <c r="N209" i="10" s="1"/>
  <c r="AA212" i="21"/>
  <c r="N210" i="10" s="1"/>
  <c r="AA213" i="21"/>
  <c r="N211" i="10" s="1"/>
  <c r="AA214" i="21"/>
  <c r="N212" i="10" s="1"/>
  <c r="AA215" i="21"/>
  <c r="N213" i="10" s="1"/>
  <c r="AA216" i="21"/>
  <c r="N214" i="10" s="1"/>
  <c r="AA217" i="21"/>
  <c r="N215" i="10" s="1"/>
  <c r="AA218" i="21"/>
  <c r="N216" i="10" s="1"/>
  <c r="AA219" i="21"/>
  <c r="N217" i="10" s="1"/>
  <c r="AA220" i="21"/>
  <c r="N218" i="10" s="1"/>
  <c r="AA221" i="21"/>
  <c r="N219" i="10" s="1"/>
  <c r="AA222" i="21"/>
  <c r="N220" i="10" s="1"/>
  <c r="AA223" i="21"/>
  <c r="N221" i="10" s="1"/>
  <c r="AA224" i="21"/>
  <c r="N222" i="10" s="1"/>
  <c r="AA225" i="21"/>
  <c r="N223" i="10" s="1"/>
  <c r="AA226" i="21"/>
  <c r="N224" i="10" s="1"/>
  <c r="AA227" i="21"/>
  <c r="N225" i="10" s="1"/>
  <c r="AA228" i="21"/>
  <c r="N226" i="10" s="1"/>
  <c r="AA229" i="21"/>
  <c r="N227" i="10" s="1"/>
  <c r="AA230" i="21"/>
  <c r="N228" i="10" s="1"/>
  <c r="AA231" i="21"/>
  <c r="N229" i="10" s="1"/>
  <c r="AA232" i="21"/>
  <c r="N230" i="10" s="1"/>
  <c r="AA233" i="21"/>
  <c r="N231" i="10" s="1"/>
  <c r="AA234" i="21"/>
  <c r="N232" i="10" s="1"/>
  <c r="AA235" i="21"/>
  <c r="N233" i="10" s="1"/>
  <c r="AA236" i="21"/>
  <c r="N234" i="10" s="1"/>
  <c r="AA237" i="21"/>
  <c r="N235" i="10" s="1"/>
  <c r="AA238" i="21"/>
  <c r="N236" i="10" s="1"/>
  <c r="AA239" i="21"/>
  <c r="N237" i="10" s="1"/>
  <c r="AA240" i="21"/>
  <c r="N238" i="10" s="1"/>
  <c r="AA241" i="21"/>
  <c r="N239" i="10" s="1"/>
  <c r="AA242" i="21"/>
  <c r="N240" i="10" s="1"/>
  <c r="AA243" i="21"/>
  <c r="N241" i="10" s="1"/>
  <c r="AA244" i="21"/>
  <c r="N242" i="10" s="1"/>
  <c r="AA245" i="21"/>
  <c r="N243" i="10" s="1"/>
  <c r="AA246" i="21"/>
  <c r="N244" i="10" s="1"/>
  <c r="AA247" i="21"/>
  <c r="N245" i="10" s="1"/>
  <c r="AA248" i="21"/>
  <c r="N246" i="10" s="1"/>
  <c r="AA249" i="21"/>
  <c r="N247" i="10" s="1"/>
  <c r="AA250" i="21"/>
  <c r="N248" i="10" s="1"/>
  <c r="AA251" i="21"/>
  <c r="N249" i="10" s="1"/>
  <c r="AA252" i="21"/>
  <c r="N250" i="10" s="1"/>
  <c r="AA253" i="21"/>
  <c r="N251" i="10" s="1"/>
  <c r="AA254" i="21"/>
  <c r="N252" i="10" s="1"/>
  <c r="AA255" i="21"/>
  <c r="N253" i="10" s="1"/>
  <c r="AA256" i="21"/>
  <c r="N254" i="10" s="1"/>
  <c r="AA257" i="21"/>
  <c r="N255" i="10" s="1"/>
  <c r="AA258" i="21"/>
  <c r="N256" i="10" s="1"/>
  <c r="AA259" i="21"/>
  <c r="N257" i="10" s="1"/>
  <c r="AA260" i="21"/>
  <c r="N258" i="10" s="1"/>
  <c r="AA261" i="21"/>
  <c r="N259" i="10" s="1"/>
  <c r="AA262" i="21"/>
  <c r="N260" i="10" s="1"/>
  <c r="AA263" i="21"/>
  <c r="N261" i="10" s="1"/>
  <c r="AA264" i="21"/>
  <c r="N262" i="10" s="1"/>
  <c r="AA265" i="21"/>
  <c r="N263" i="10" s="1"/>
  <c r="AA266" i="21"/>
  <c r="N264" i="10" s="1"/>
  <c r="AA267" i="21"/>
  <c r="N265" i="10" s="1"/>
  <c r="AA268" i="21"/>
  <c r="N266" i="10" s="1"/>
  <c r="AA269" i="21"/>
  <c r="N267" i="10" s="1"/>
  <c r="AA270" i="21"/>
  <c r="N268" i="10" s="1"/>
  <c r="AA271" i="21"/>
  <c r="N269" i="10" s="1"/>
  <c r="AA272" i="21"/>
  <c r="N270" i="10" s="1"/>
  <c r="AA273" i="21"/>
  <c r="N271" i="10" s="1"/>
  <c r="AA274" i="21"/>
  <c r="N272" i="10" s="1"/>
  <c r="AA275" i="21"/>
  <c r="N273" i="10" s="1"/>
  <c r="AA276" i="21"/>
  <c r="N274" i="10" s="1"/>
  <c r="AA277" i="21"/>
  <c r="N275" i="10" s="1"/>
  <c r="AA278" i="21"/>
  <c r="N276" i="10" s="1"/>
  <c r="AA279" i="21"/>
  <c r="N277" i="10" s="1"/>
  <c r="AA280" i="21"/>
  <c r="N278" i="10" s="1"/>
  <c r="AA281" i="21"/>
  <c r="N279" i="10" s="1"/>
  <c r="AA282" i="21"/>
  <c r="N280" i="10" s="1"/>
  <c r="AA283" i="21"/>
  <c r="N281" i="10" s="1"/>
  <c r="AA284" i="21"/>
  <c r="N282" i="10" s="1"/>
  <c r="AA285" i="21"/>
  <c r="N283" i="10" s="1"/>
  <c r="AA286" i="21"/>
  <c r="N284" i="10" s="1"/>
  <c r="AA287" i="21"/>
  <c r="N285" i="10" s="1"/>
  <c r="AA288" i="21"/>
  <c r="N286" i="10" s="1"/>
  <c r="AA289" i="21"/>
  <c r="N287" i="10" s="1"/>
  <c r="AA290" i="21"/>
  <c r="N288" i="10" s="1"/>
  <c r="AA291" i="21"/>
  <c r="N289" i="10" s="1"/>
  <c r="AA292" i="21"/>
  <c r="N290" i="10" s="1"/>
  <c r="AA293" i="21"/>
  <c r="N291" i="10" s="1"/>
  <c r="AA294" i="21"/>
  <c r="N292" i="10" s="1"/>
  <c r="AA295" i="21"/>
  <c r="N293" i="10" s="1"/>
  <c r="AA296" i="21"/>
  <c r="N294" i="10" s="1"/>
  <c r="AA297" i="21"/>
  <c r="N295" i="10" s="1"/>
  <c r="AA298" i="21"/>
  <c r="N296" i="10" s="1"/>
  <c r="AA299" i="21"/>
  <c r="N297" i="10" s="1"/>
  <c r="AA300" i="21"/>
  <c r="N298" i="10" s="1"/>
  <c r="AA301" i="21"/>
  <c r="N299" i="10" s="1"/>
  <c r="AA302" i="21"/>
  <c r="N300" i="10" s="1"/>
  <c r="AA303" i="21"/>
  <c r="N301" i="10" s="1"/>
  <c r="AA304" i="21"/>
  <c r="N302" i="10" s="1"/>
  <c r="AA305" i="21"/>
  <c r="N303" i="10" s="1"/>
  <c r="AA306" i="21"/>
  <c r="N304" i="10" s="1"/>
  <c r="AA307" i="21"/>
  <c r="N305" i="10" s="1"/>
  <c r="AA308" i="21"/>
  <c r="N306" i="10" s="1"/>
  <c r="AA309" i="21"/>
  <c r="N307" i="10" s="1"/>
  <c r="AA310" i="21"/>
  <c r="N308" i="10" s="1"/>
  <c r="AA311" i="21"/>
  <c r="N309" i="10" s="1"/>
  <c r="AA312" i="21"/>
  <c r="N310" i="10" s="1"/>
  <c r="AA313" i="21"/>
  <c r="N311" i="10" s="1"/>
  <c r="AA314" i="21"/>
  <c r="N312" i="10" s="1"/>
  <c r="AA315" i="21"/>
  <c r="N313" i="10" s="1"/>
  <c r="AA316" i="21"/>
  <c r="N314" i="10" s="1"/>
  <c r="AA317" i="21"/>
  <c r="N315" i="10" s="1"/>
  <c r="AA318" i="21"/>
  <c r="N316" i="10" s="1"/>
  <c r="AA319" i="21"/>
  <c r="N317" i="10" s="1"/>
  <c r="AA320" i="21"/>
  <c r="N318" i="10" s="1"/>
  <c r="AA321" i="21"/>
  <c r="N319" i="10" s="1"/>
  <c r="AA322" i="21"/>
  <c r="N320" i="10" s="1"/>
  <c r="AA323" i="21"/>
  <c r="N321" i="10" s="1"/>
  <c r="AA324" i="21"/>
  <c r="N322" i="10" s="1"/>
  <c r="AA325" i="21"/>
  <c r="N323" i="10" s="1"/>
  <c r="AA326" i="21"/>
  <c r="N324" i="10" s="1"/>
  <c r="AA327" i="21"/>
  <c r="N325" i="10" s="1"/>
  <c r="AA328" i="21"/>
  <c r="N326" i="10" s="1"/>
  <c r="AA329" i="21"/>
  <c r="N327" i="10" s="1"/>
  <c r="AA330" i="21"/>
  <c r="N328" i="10" s="1"/>
  <c r="AA331" i="21"/>
  <c r="N329" i="10" s="1"/>
  <c r="AA332" i="21"/>
  <c r="N330" i="10" s="1"/>
  <c r="AA333" i="21"/>
  <c r="N331" i="10" s="1"/>
  <c r="AA334" i="21"/>
  <c r="N332" i="10" s="1"/>
  <c r="AA335" i="21"/>
  <c r="N333" i="10" s="1"/>
  <c r="AA336" i="21"/>
  <c r="N334" i="10" s="1"/>
  <c r="AA337" i="21"/>
  <c r="N335" i="10" s="1"/>
  <c r="AA338" i="21"/>
  <c r="N336" i="10" s="1"/>
  <c r="AA339" i="21"/>
  <c r="N337" i="10" s="1"/>
  <c r="AA340" i="21"/>
  <c r="N338" i="10" s="1"/>
  <c r="AA341" i="21"/>
  <c r="N339" i="10" s="1"/>
  <c r="AA342" i="21"/>
  <c r="N340" i="10" s="1"/>
  <c r="AA343" i="21"/>
  <c r="N341" i="10" s="1"/>
  <c r="AA344" i="21"/>
  <c r="N342" i="10" s="1"/>
  <c r="AA345" i="21"/>
  <c r="N343" i="10" s="1"/>
  <c r="AA346" i="21"/>
  <c r="N344" i="10" s="1"/>
  <c r="AA347" i="21"/>
  <c r="N345" i="10" s="1"/>
  <c r="AA348" i="21"/>
  <c r="N346" i="10" s="1"/>
  <c r="AA349" i="21"/>
  <c r="N347" i="10" s="1"/>
  <c r="AG3" i="20"/>
  <c r="M2" i="10" s="1"/>
  <c r="AG4" i="20"/>
  <c r="M3" i="10" s="1"/>
  <c r="AG5" i="20"/>
  <c r="M4" i="10" s="1"/>
  <c r="AG6" i="20"/>
  <c r="M5" i="10" s="1"/>
  <c r="AG7" i="20"/>
  <c r="M6" i="10" s="1"/>
  <c r="AG8" i="20"/>
  <c r="M7" i="10" s="1"/>
  <c r="AG9" i="20"/>
  <c r="M8" i="10" s="1"/>
  <c r="AG10" i="20"/>
  <c r="M9" i="10" s="1"/>
  <c r="AG11" i="20"/>
  <c r="M10" i="10" s="1"/>
  <c r="AG12" i="20"/>
  <c r="M11" i="10" s="1"/>
  <c r="AG13" i="20"/>
  <c r="M12" i="10" s="1"/>
  <c r="AG14" i="20"/>
  <c r="M13" i="10" s="1"/>
  <c r="AG15" i="20"/>
  <c r="M14" i="10" s="1"/>
  <c r="AG16" i="20"/>
  <c r="M15" i="10" s="1"/>
  <c r="AG17" i="20"/>
  <c r="M16" i="10" s="1"/>
  <c r="AG18" i="20"/>
  <c r="M17" i="10" s="1"/>
  <c r="AG19" i="20"/>
  <c r="M18" i="10" s="1"/>
  <c r="AG20" i="20"/>
  <c r="M19" i="10" s="1"/>
  <c r="AG21" i="20"/>
  <c r="M20" i="10" s="1"/>
  <c r="AG22" i="20"/>
  <c r="M21" i="10" s="1"/>
  <c r="AG23" i="20"/>
  <c r="M22" i="10" s="1"/>
  <c r="AG24" i="20"/>
  <c r="M23" i="10" s="1"/>
  <c r="AG25" i="20"/>
  <c r="M24" i="10" s="1"/>
  <c r="AG26" i="20"/>
  <c r="M25" i="10" s="1"/>
  <c r="AG27" i="20"/>
  <c r="M26" i="10" s="1"/>
  <c r="AG28" i="20"/>
  <c r="M27" i="10" s="1"/>
  <c r="AG29" i="20"/>
  <c r="M28" i="10" s="1"/>
  <c r="AG30" i="20"/>
  <c r="M29" i="10" s="1"/>
  <c r="AG31" i="20"/>
  <c r="M30" i="10" s="1"/>
  <c r="AG32" i="20"/>
  <c r="M31" i="10" s="1"/>
  <c r="AG33" i="20"/>
  <c r="M32" i="10" s="1"/>
  <c r="AG34" i="20"/>
  <c r="M33" i="10" s="1"/>
  <c r="AG35" i="20"/>
  <c r="M34" i="10" s="1"/>
  <c r="AG36" i="20"/>
  <c r="M35" i="10" s="1"/>
  <c r="AG37" i="20"/>
  <c r="M36" i="10" s="1"/>
  <c r="AG38" i="20"/>
  <c r="M37" i="10" s="1"/>
  <c r="AG39" i="20"/>
  <c r="M38" i="10" s="1"/>
  <c r="AG40" i="20"/>
  <c r="M39" i="10" s="1"/>
  <c r="AG41" i="20"/>
  <c r="M40" i="10" s="1"/>
  <c r="AG42" i="20"/>
  <c r="M41" i="10" s="1"/>
  <c r="AG43" i="20"/>
  <c r="M42" i="10" s="1"/>
  <c r="AG44" i="20"/>
  <c r="M43" i="10" s="1"/>
  <c r="AG45" i="20"/>
  <c r="M44" i="10" s="1"/>
  <c r="AG46" i="20"/>
  <c r="M45" i="10" s="1"/>
  <c r="AG47" i="20"/>
  <c r="M46" i="10" s="1"/>
  <c r="AG48" i="20"/>
  <c r="M47" i="10" s="1"/>
  <c r="AG49" i="20"/>
  <c r="M48" i="10" s="1"/>
  <c r="AG50" i="20"/>
  <c r="M49" i="10" s="1"/>
  <c r="AG51" i="20"/>
  <c r="M50" i="10" s="1"/>
  <c r="AG52" i="20"/>
  <c r="M51" i="10" s="1"/>
  <c r="AG53" i="20"/>
  <c r="M52" i="10" s="1"/>
  <c r="AG54" i="20"/>
  <c r="M53" i="10" s="1"/>
  <c r="AG55" i="20"/>
  <c r="M54" i="10" s="1"/>
  <c r="AG56" i="20"/>
  <c r="M55" i="10" s="1"/>
  <c r="AG57" i="20"/>
  <c r="M56" i="10" s="1"/>
  <c r="AG58" i="20"/>
  <c r="M57" i="10" s="1"/>
  <c r="AG59" i="20"/>
  <c r="M58" i="10" s="1"/>
  <c r="AG60" i="20"/>
  <c r="M59" i="10" s="1"/>
  <c r="AG61" i="20"/>
  <c r="M60" i="10" s="1"/>
  <c r="AG62" i="20"/>
  <c r="M61" i="10" s="1"/>
  <c r="AG63" i="20"/>
  <c r="M62" i="10" s="1"/>
  <c r="AG64" i="20"/>
  <c r="M63" i="10" s="1"/>
  <c r="AG65" i="20"/>
  <c r="M64" i="10" s="1"/>
  <c r="AG66" i="20"/>
  <c r="M65" i="10" s="1"/>
  <c r="AG67" i="20"/>
  <c r="M66" i="10" s="1"/>
  <c r="AG68" i="20"/>
  <c r="M67" i="10" s="1"/>
  <c r="AG69" i="20"/>
  <c r="M68" i="10" s="1"/>
  <c r="AG70" i="20"/>
  <c r="M69" i="10" s="1"/>
  <c r="AG71" i="20"/>
  <c r="M70" i="10" s="1"/>
  <c r="AG72" i="20"/>
  <c r="M71" i="10" s="1"/>
  <c r="AG73" i="20"/>
  <c r="M72" i="10" s="1"/>
  <c r="AG74" i="20"/>
  <c r="M73" i="10" s="1"/>
  <c r="AG75" i="20"/>
  <c r="M74" i="10" s="1"/>
  <c r="AG76" i="20"/>
  <c r="M75" i="10" s="1"/>
  <c r="AG77" i="20"/>
  <c r="M76" i="10" s="1"/>
  <c r="AG78" i="20"/>
  <c r="M77" i="10" s="1"/>
  <c r="AG79" i="20"/>
  <c r="M78" i="10" s="1"/>
  <c r="AG80" i="20"/>
  <c r="M79" i="10" s="1"/>
  <c r="AG81" i="20"/>
  <c r="M80" i="10" s="1"/>
  <c r="AG82" i="20"/>
  <c r="M81" i="10" s="1"/>
  <c r="AG83" i="20"/>
  <c r="M82" i="10" s="1"/>
  <c r="AG84" i="20"/>
  <c r="M83" i="10" s="1"/>
  <c r="AG85" i="20"/>
  <c r="M84" i="10" s="1"/>
  <c r="AG86" i="20"/>
  <c r="M85" i="10" s="1"/>
  <c r="AG87" i="20"/>
  <c r="M86" i="10" s="1"/>
  <c r="AG88" i="20"/>
  <c r="M87" i="10" s="1"/>
  <c r="AG89" i="20"/>
  <c r="M88" i="10" s="1"/>
  <c r="AG90" i="20"/>
  <c r="M89" i="10" s="1"/>
  <c r="AG91" i="20"/>
  <c r="M90" i="10" s="1"/>
  <c r="AG92" i="20"/>
  <c r="M91" i="10" s="1"/>
  <c r="AG93" i="20"/>
  <c r="M92" i="10" s="1"/>
  <c r="AG94" i="20"/>
  <c r="M93" i="10" s="1"/>
  <c r="AG95" i="20"/>
  <c r="M94" i="10" s="1"/>
  <c r="AG96" i="20"/>
  <c r="M95" i="10" s="1"/>
  <c r="AG97" i="20"/>
  <c r="M96" i="10" s="1"/>
  <c r="AG98" i="20"/>
  <c r="M97" i="10" s="1"/>
  <c r="AG99" i="20"/>
  <c r="M98" i="10" s="1"/>
  <c r="AG100" i="20"/>
  <c r="M99" i="10" s="1"/>
  <c r="AG101" i="20"/>
  <c r="M100" i="10" s="1"/>
  <c r="AG102" i="20"/>
  <c r="M101" i="10" s="1"/>
  <c r="AG103" i="20"/>
  <c r="M102" i="10" s="1"/>
  <c r="AG104" i="20"/>
  <c r="M103" i="10" s="1"/>
  <c r="AG105" i="20"/>
  <c r="M104" i="10" s="1"/>
  <c r="AG106" i="20"/>
  <c r="M105" i="10" s="1"/>
  <c r="AG107" i="20"/>
  <c r="M106" i="10" s="1"/>
  <c r="AG108" i="20"/>
  <c r="M107" i="10" s="1"/>
  <c r="AG109" i="20"/>
  <c r="M108" i="10" s="1"/>
  <c r="AG110" i="20"/>
  <c r="M109" i="10" s="1"/>
  <c r="AG111" i="20"/>
  <c r="M110" i="10" s="1"/>
  <c r="AG112" i="20"/>
  <c r="M111" i="10" s="1"/>
  <c r="AG113" i="20"/>
  <c r="M112" i="10" s="1"/>
  <c r="AG114" i="20"/>
  <c r="M113" i="10" s="1"/>
  <c r="AG115" i="20"/>
  <c r="M114" i="10" s="1"/>
  <c r="AG116" i="20"/>
  <c r="M115" i="10" s="1"/>
  <c r="AG117" i="20"/>
  <c r="M116" i="10" s="1"/>
  <c r="AG118" i="20"/>
  <c r="M117" i="10" s="1"/>
  <c r="AG119" i="20"/>
  <c r="M118" i="10" s="1"/>
  <c r="AG120" i="20"/>
  <c r="M119" i="10" s="1"/>
  <c r="AG121" i="20"/>
  <c r="M120" i="10" s="1"/>
  <c r="AG122" i="20"/>
  <c r="M121" i="10" s="1"/>
  <c r="AG123" i="20"/>
  <c r="M122" i="10" s="1"/>
  <c r="AG124" i="20"/>
  <c r="M123" i="10" s="1"/>
  <c r="AG125" i="20"/>
  <c r="M124" i="10" s="1"/>
  <c r="AG126" i="20"/>
  <c r="M125" i="10" s="1"/>
  <c r="AG127" i="20"/>
  <c r="M126" i="10" s="1"/>
  <c r="AG128" i="20"/>
  <c r="M127" i="10" s="1"/>
  <c r="AG129" i="20"/>
  <c r="M128" i="10" s="1"/>
  <c r="AG130" i="20"/>
  <c r="M129" i="10" s="1"/>
  <c r="AG131" i="20"/>
  <c r="M130" i="10" s="1"/>
  <c r="AG132" i="20"/>
  <c r="M131" i="10" s="1"/>
  <c r="AG133" i="20"/>
  <c r="M132" i="10" s="1"/>
  <c r="AG134" i="20"/>
  <c r="M133" i="10" s="1"/>
  <c r="AG135" i="20"/>
  <c r="M134" i="10" s="1"/>
  <c r="AG136" i="20"/>
  <c r="M135" i="10" s="1"/>
  <c r="AG137" i="20"/>
  <c r="M136" i="10" s="1"/>
  <c r="AG138" i="20"/>
  <c r="M137" i="10" s="1"/>
  <c r="AG139" i="20"/>
  <c r="M138" i="10" s="1"/>
  <c r="AG140" i="20"/>
  <c r="M139" i="10" s="1"/>
  <c r="AG141" i="20"/>
  <c r="M140" i="10" s="1"/>
  <c r="AG142" i="20"/>
  <c r="M141" i="10" s="1"/>
  <c r="AG143" i="20"/>
  <c r="M142" i="10" s="1"/>
  <c r="AG144" i="20"/>
  <c r="M143" i="10" s="1"/>
  <c r="AG145" i="20"/>
  <c r="M144" i="10" s="1"/>
  <c r="AG146" i="20"/>
  <c r="M145" i="10" s="1"/>
  <c r="AG147" i="20"/>
  <c r="M146" i="10" s="1"/>
  <c r="AG148" i="20"/>
  <c r="M147" i="10" s="1"/>
  <c r="AG149" i="20"/>
  <c r="M148" i="10" s="1"/>
  <c r="AG150" i="20"/>
  <c r="M149" i="10" s="1"/>
  <c r="AG151" i="20"/>
  <c r="M150" i="10" s="1"/>
  <c r="AG152" i="20"/>
  <c r="M151" i="10" s="1"/>
  <c r="AG153" i="20"/>
  <c r="M152" i="10" s="1"/>
  <c r="AG154" i="20"/>
  <c r="M153" i="10" s="1"/>
  <c r="AG155" i="20"/>
  <c r="M154" i="10" s="1"/>
  <c r="AG156" i="20"/>
  <c r="M155" i="10" s="1"/>
  <c r="AG157" i="20"/>
  <c r="M156" i="10" s="1"/>
  <c r="AG158" i="20"/>
  <c r="M157" i="10" s="1"/>
  <c r="AG159" i="20"/>
  <c r="M158" i="10" s="1"/>
  <c r="AG160" i="20"/>
  <c r="M159" i="10" s="1"/>
  <c r="AG161" i="20"/>
  <c r="M160" i="10" s="1"/>
  <c r="AG162" i="20"/>
  <c r="M161" i="10" s="1"/>
  <c r="AG163" i="20"/>
  <c r="M162" i="10" s="1"/>
  <c r="AG164" i="20"/>
  <c r="M163" i="10" s="1"/>
  <c r="AG165" i="20"/>
  <c r="M164" i="10" s="1"/>
  <c r="AG166" i="20"/>
  <c r="M165" i="10" s="1"/>
  <c r="AG167" i="20"/>
  <c r="M166" i="10" s="1"/>
  <c r="AG168" i="20"/>
  <c r="M167" i="10" s="1"/>
  <c r="AG169" i="20"/>
  <c r="M168" i="10" s="1"/>
  <c r="AG170" i="20"/>
  <c r="M169" i="10" s="1"/>
  <c r="AG171" i="20"/>
  <c r="M170" i="10" s="1"/>
  <c r="AG172" i="20"/>
  <c r="M171" i="10" s="1"/>
  <c r="AG173" i="20"/>
  <c r="M172" i="10" s="1"/>
  <c r="AG174" i="20"/>
  <c r="M173" i="10" s="1"/>
  <c r="AG175" i="20"/>
  <c r="M174" i="10" s="1"/>
  <c r="AG176" i="20"/>
  <c r="M175" i="10" s="1"/>
  <c r="AG177" i="20"/>
  <c r="M176" i="10" s="1"/>
  <c r="AG178" i="20"/>
  <c r="M177" i="10" s="1"/>
  <c r="AG179" i="20"/>
  <c r="M178" i="10" s="1"/>
  <c r="AG180" i="20"/>
  <c r="M179" i="10" s="1"/>
  <c r="AG181" i="20"/>
  <c r="M180" i="10" s="1"/>
  <c r="AG182" i="20"/>
  <c r="M181" i="10" s="1"/>
  <c r="AG183" i="20"/>
  <c r="M182" i="10" s="1"/>
  <c r="AG184" i="20"/>
  <c r="M183" i="10" s="1"/>
  <c r="AG185" i="20"/>
  <c r="M184" i="10" s="1"/>
  <c r="AG186" i="20"/>
  <c r="M185" i="10" s="1"/>
  <c r="AG187" i="20"/>
  <c r="M186" i="10" s="1"/>
  <c r="AG188" i="20"/>
  <c r="M187" i="10" s="1"/>
  <c r="AG189" i="20"/>
  <c r="M188" i="10" s="1"/>
  <c r="AG190" i="20"/>
  <c r="M189" i="10" s="1"/>
  <c r="AG191" i="20"/>
  <c r="M190" i="10" s="1"/>
  <c r="AG192" i="20"/>
  <c r="M191" i="10" s="1"/>
  <c r="AG193" i="20"/>
  <c r="M192" i="10" s="1"/>
  <c r="AG194" i="20"/>
  <c r="M193" i="10" s="1"/>
  <c r="AG195" i="20"/>
  <c r="M194" i="10" s="1"/>
  <c r="AG196" i="20"/>
  <c r="M195" i="10" s="1"/>
  <c r="AG197" i="20"/>
  <c r="M196" i="10" s="1"/>
  <c r="AG198" i="20"/>
  <c r="M197" i="10" s="1"/>
  <c r="AG199" i="20"/>
  <c r="M198" i="10" s="1"/>
  <c r="AG200" i="20"/>
  <c r="M199" i="10" s="1"/>
  <c r="AG201" i="20"/>
  <c r="M200" i="10" s="1"/>
  <c r="AG202" i="20"/>
  <c r="M201" i="10" s="1"/>
  <c r="AG203" i="20"/>
  <c r="M202" i="10" s="1"/>
  <c r="AG204" i="20"/>
  <c r="M203" i="10" s="1"/>
  <c r="AG205" i="20"/>
  <c r="M204" i="10" s="1"/>
  <c r="AG206" i="20"/>
  <c r="M205" i="10" s="1"/>
  <c r="AG207" i="20"/>
  <c r="M206" i="10" s="1"/>
  <c r="AG208" i="20"/>
  <c r="M207" i="10" s="1"/>
  <c r="AG209" i="20"/>
  <c r="M208" i="10" s="1"/>
  <c r="AG210" i="20"/>
  <c r="M209" i="10" s="1"/>
  <c r="AG211" i="20"/>
  <c r="M210" i="10" s="1"/>
  <c r="AG212" i="20"/>
  <c r="M211" i="10" s="1"/>
  <c r="AG213" i="20"/>
  <c r="M212" i="10" s="1"/>
  <c r="AG214" i="20"/>
  <c r="M213" i="10" s="1"/>
  <c r="AG215" i="20"/>
  <c r="M214" i="10" s="1"/>
  <c r="AG216" i="20"/>
  <c r="M215" i="10" s="1"/>
  <c r="AG217" i="20"/>
  <c r="M216" i="10" s="1"/>
  <c r="AG218" i="20"/>
  <c r="M217" i="10" s="1"/>
  <c r="AG219" i="20"/>
  <c r="M218" i="10" s="1"/>
  <c r="AG220" i="20"/>
  <c r="M219" i="10" s="1"/>
  <c r="AG221" i="20"/>
  <c r="M220" i="10" s="1"/>
  <c r="AG222" i="20"/>
  <c r="M221" i="10" s="1"/>
  <c r="AG223" i="20"/>
  <c r="M222" i="10" s="1"/>
  <c r="AG224" i="20"/>
  <c r="M223" i="10" s="1"/>
  <c r="AG225" i="20"/>
  <c r="M224" i="10" s="1"/>
  <c r="AG226" i="20"/>
  <c r="M225" i="10" s="1"/>
  <c r="AG227" i="20"/>
  <c r="M226" i="10" s="1"/>
  <c r="AG228" i="20"/>
  <c r="M227" i="10" s="1"/>
  <c r="AG229" i="20"/>
  <c r="M228" i="10" s="1"/>
  <c r="AG230" i="20"/>
  <c r="M229" i="10" s="1"/>
  <c r="AG231" i="20"/>
  <c r="M230" i="10" s="1"/>
  <c r="AG232" i="20"/>
  <c r="M231" i="10" s="1"/>
  <c r="AG233" i="20"/>
  <c r="M232" i="10" s="1"/>
  <c r="AG234" i="20"/>
  <c r="M233" i="10" s="1"/>
  <c r="AG235" i="20"/>
  <c r="M234" i="10" s="1"/>
  <c r="AG236" i="20"/>
  <c r="M235" i="10" s="1"/>
  <c r="AG237" i="20"/>
  <c r="M236" i="10" s="1"/>
  <c r="AG238" i="20"/>
  <c r="M237" i="10" s="1"/>
  <c r="AG239" i="20"/>
  <c r="M238" i="10" s="1"/>
  <c r="AG240" i="20"/>
  <c r="M239" i="10" s="1"/>
  <c r="AG241" i="20"/>
  <c r="M240" i="10" s="1"/>
  <c r="AG242" i="20"/>
  <c r="M241" i="10" s="1"/>
  <c r="AG243" i="20"/>
  <c r="M242" i="10" s="1"/>
  <c r="AG244" i="20"/>
  <c r="M243" i="10" s="1"/>
  <c r="AG245" i="20"/>
  <c r="M244" i="10" s="1"/>
  <c r="AG246" i="20"/>
  <c r="M245" i="10" s="1"/>
  <c r="AG247" i="20"/>
  <c r="M246" i="10" s="1"/>
  <c r="AG248" i="20"/>
  <c r="M247" i="10" s="1"/>
  <c r="AG249" i="20"/>
  <c r="M248" i="10" s="1"/>
  <c r="AG250" i="20"/>
  <c r="M249" i="10" s="1"/>
  <c r="AG251" i="20"/>
  <c r="M250" i="10" s="1"/>
  <c r="AG252" i="20"/>
  <c r="M251" i="10" s="1"/>
  <c r="AG253" i="20"/>
  <c r="M252" i="10" s="1"/>
  <c r="AG254" i="20"/>
  <c r="M253" i="10" s="1"/>
  <c r="AG255" i="20"/>
  <c r="M254" i="10" s="1"/>
  <c r="AG256" i="20"/>
  <c r="M255" i="10" s="1"/>
  <c r="AG257" i="20"/>
  <c r="M256" i="10" s="1"/>
  <c r="AG258" i="20"/>
  <c r="M257" i="10" s="1"/>
  <c r="AG259" i="20"/>
  <c r="M258" i="10" s="1"/>
  <c r="AG260" i="20"/>
  <c r="M259" i="10" s="1"/>
  <c r="AG261" i="20"/>
  <c r="M260" i="10" s="1"/>
  <c r="AG262" i="20"/>
  <c r="M261" i="10" s="1"/>
  <c r="AG263" i="20"/>
  <c r="M262" i="10" s="1"/>
  <c r="AG264" i="20"/>
  <c r="M263" i="10" s="1"/>
  <c r="AG265" i="20"/>
  <c r="M264" i="10" s="1"/>
  <c r="AG266" i="20"/>
  <c r="M265" i="10" s="1"/>
  <c r="AG267" i="20"/>
  <c r="M266" i="10" s="1"/>
  <c r="AG268" i="20"/>
  <c r="M267" i="10" s="1"/>
  <c r="AG269" i="20"/>
  <c r="M268" i="10" s="1"/>
  <c r="AG270" i="20"/>
  <c r="M269" i="10" s="1"/>
  <c r="AG271" i="20"/>
  <c r="M270" i="10" s="1"/>
  <c r="AG272" i="20"/>
  <c r="M271" i="10" s="1"/>
  <c r="AG273" i="20"/>
  <c r="M272" i="10" s="1"/>
  <c r="AG274" i="20"/>
  <c r="M273" i="10" s="1"/>
  <c r="AG275" i="20"/>
  <c r="M274" i="10" s="1"/>
  <c r="AG276" i="20"/>
  <c r="M275" i="10" s="1"/>
  <c r="AG277" i="20"/>
  <c r="M276" i="10" s="1"/>
  <c r="AG278" i="20"/>
  <c r="M277" i="10" s="1"/>
  <c r="AG279" i="20"/>
  <c r="M278" i="10" s="1"/>
  <c r="AG280" i="20"/>
  <c r="M279" i="10" s="1"/>
  <c r="AG281" i="20"/>
  <c r="M280" i="10" s="1"/>
  <c r="AG282" i="20"/>
  <c r="M281" i="10" s="1"/>
  <c r="AG283" i="20"/>
  <c r="M282" i="10" s="1"/>
  <c r="AG284" i="20"/>
  <c r="M283" i="10" s="1"/>
  <c r="AG285" i="20"/>
  <c r="M284" i="10" s="1"/>
  <c r="AG286" i="20"/>
  <c r="M285" i="10" s="1"/>
  <c r="AG287" i="20"/>
  <c r="M286" i="10" s="1"/>
  <c r="AG288" i="20"/>
  <c r="M287" i="10" s="1"/>
  <c r="AG289" i="20"/>
  <c r="M288" i="10" s="1"/>
  <c r="AG290" i="20"/>
  <c r="M289" i="10" s="1"/>
  <c r="AG291" i="20"/>
  <c r="M290" i="10" s="1"/>
  <c r="AG292" i="20"/>
  <c r="M291" i="10" s="1"/>
  <c r="AG293" i="20"/>
  <c r="M292" i="10" s="1"/>
  <c r="AG294" i="20"/>
  <c r="M293" i="10" s="1"/>
  <c r="AG295" i="20"/>
  <c r="M294" i="10" s="1"/>
  <c r="AG296" i="20"/>
  <c r="M295" i="10" s="1"/>
  <c r="AG297" i="20"/>
  <c r="M296" i="10" s="1"/>
  <c r="AG298" i="20"/>
  <c r="M297" i="10" s="1"/>
  <c r="AG299" i="20"/>
  <c r="M298" i="10" s="1"/>
  <c r="AG300" i="20"/>
  <c r="M299" i="10" s="1"/>
  <c r="AG301" i="20"/>
  <c r="M300" i="10" s="1"/>
  <c r="AG302" i="20"/>
  <c r="M301" i="10" s="1"/>
  <c r="AG303" i="20"/>
  <c r="M302" i="10" s="1"/>
  <c r="AG304" i="20"/>
  <c r="M303" i="10" s="1"/>
  <c r="AG305" i="20"/>
  <c r="M304" i="10" s="1"/>
  <c r="AG306" i="20"/>
  <c r="M305" i="10" s="1"/>
  <c r="AG307" i="20"/>
  <c r="M306" i="10" s="1"/>
  <c r="AG308" i="20"/>
  <c r="M307" i="10" s="1"/>
  <c r="AG309" i="20"/>
  <c r="M308" i="10" s="1"/>
  <c r="AG310" i="20"/>
  <c r="M309" i="10" s="1"/>
  <c r="AG311" i="20"/>
  <c r="M310" i="10" s="1"/>
  <c r="AG312" i="20"/>
  <c r="M311" i="10" s="1"/>
  <c r="AG313" i="20"/>
  <c r="M312" i="10" s="1"/>
  <c r="AG314" i="20"/>
  <c r="M313" i="10" s="1"/>
  <c r="AG315" i="20"/>
  <c r="M314" i="10" s="1"/>
  <c r="AG316" i="20"/>
  <c r="M315" i="10" s="1"/>
  <c r="AG317" i="20"/>
  <c r="M316" i="10" s="1"/>
  <c r="AG318" i="20"/>
  <c r="M317" i="10" s="1"/>
  <c r="AG319" i="20"/>
  <c r="M318" i="10" s="1"/>
  <c r="AG320" i="20"/>
  <c r="M319" i="10" s="1"/>
  <c r="AG321" i="20"/>
  <c r="M320" i="10" s="1"/>
  <c r="AG322" i="20"/>
  <c r="M321" i="10" s="1"/>
  <c r="AG323" i="20"/>
  <c r="M322" i="10" s="1"/>
  <c r="AG324" i="20"/>
  <c r="M323" i="10" s="1"/>
  <c r="AG325" i="20"/>
  <c r="M324" i="10" s="1"/>
  <c r="AG326" i="20"/>
  <c r="M325" i="10" s="1"/>
  <c r="AG327" i="20"/>
  <c r="M326" i="10" s="1"/>
  <c r="AG328" i="20"/>
  <c r="M327" i="10" s="1"/>
  <c r="AG329" i="20"/>
  <c r="M328" i="10" s="1"/>
  <c r="AG330" i="20"/>
  <c r="M329" i="10" s="1"/>
  <c r="AG331" i="20"/>
  <c r="M330" i="10" s="1"/>
  <c r="AG332" i="20"/>
  <c r="M331" i="10" s="1"/>
  <c r="AG333" i="20"/>
  <c r="M332" i="10" s="1"/>
  <c r="AG334" i="20"/>
  <c r="M333" i="10" s="1"/>
  <c r="AG335" i="20"/>
  <c r="M334" i="10" s="1"/>
  <c r="AG336" i="20"/>
  <c r="M335" i="10" s="1"/>
  <c r="AG337" i="20"/>
  <c r="M336" i="10" s="1"/>
  <c r="AG338" i="20"/>
  <c r="M337" i="10" s="1"/>
  <c r="AG339" i="20"/>
  <c r="M338" i="10" s="1"/>
  <c r="AG340" i="20"/>
  <c r="M339" i="10" s="1"/>
  <c r="AG341" i="20"/>
  <c r="M340" i="10" s="1"/>
  <c r="AG342" i="20"/>
  <c r="M341" i="10" s="1"/>
  <c r="AG343" i="20"/>
  <c r="M342" i="10" s="1"/>
  <c r="AG344" i="20"/>
  <c r="M343" i="10" s="1"/>
  <c r="AG345" i="20"/>
  <c r="M344" i="10" s="1"/>
  <c r="AG346" i="20"/>
  <c r="M345" i="10" s="1"/>
  <c r="AG347" i="20"/>
  <c r="M346" i="10" s="1"/>
  <c r="AG348" i="20"/>
  <c r="M347" i="10" s="1"/>
  <c r="K47" i="10"/>
  <c r="Q349" i="9" l="1"/>
  <c r="P349" i="9"/>
  <c r="K347" i="10"/>
  <c r="K346" i="10"/>
  <c r="K345" i="10"/>
  <c r="K344" i="10"/>
  <c r="K343" i="10"/>
  <c r="K342" i="10"/>
  <c r="K341" i="10"/>
  <c r="K340" i="10"/>
  <c r="K339" i="10"/>
  <c r="K338" i="10"/>
  <c r="K337" i="10"/>
  <c r="K336" i="10"/>
  <c r="K335" i="10"/>
  <c r="K334" i="10"/>
  <c r="K333" i="10"/>
  <c r="K332" i="10"/>
  <c r="K331" i="10"/>
  <c r="K330" i="10"/>
  <c r="K329" i="10"/>
  <c r="K328" i="10"/>
  <c r="K327" i="10"/>
  <c r="K326" i="10"/>
  <c r="K25" i="10"/>
  <c r="K325" i="10"/>
  <c r="K324" i="10"/>
  <c r="K323" i="10"/>
  <c r="K322" i="10"/>
  <c r="K321" i="10"/>
  <c r="K320" i="10"/>
  <c r="K319" i="10"/>
  <c r="K318" i="10"/>
  <c r="K317" i="10"/>
  <c r="K316" i="10"/>
  <c r="K315" i="10"/>
  <c r="K314" i="10"/>
  <c r="K313" i="10"/>
  <c r="K32" i="10"/>
  <c r="K312" i="10"/>
  <c r="K311" i="10"/>
  <c r="K310" i="10"/>
  <c r="K309" i="10"/>
  <c r="K308" i="10"/>
  <c r="K307" i="10"/>
  <c r="K306" i="10"/>
  <c r="K305" i="10"/>
  <c r="K40" i="10"/>
  <c r="K304" i="10"/>
  <c r="K12" i="10"/>
  <c r="K303" i="10"/>
  <c r="K302" i="10"/>
  <c r="K301" i="10"/>
  <c r="K300" i="10"/>
  <c r="K299" i="10"/>
  <c r="K298" i="10"/>
  <c r="K297" i="10"/>
  <c r="K296" i="10"/>
  <c r="K295" i="10"/>
  <c r="K294" i="10"/>
  <c r="K293" i="10"/>
  <c r="K292" i="10"/>
  <c r="K291" i="10"/>
  <c r="K39" i="10"/>
  <c r="K290" i="10"/>
  <c r="K43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6" i="10"/>
  <c r="K271" i="10"/>
  <c r="K270" i="10"/>
  <c r="K269" i="10"/>
  <c r="K31" i="10"/>
  <c r="K268" i="10"/>
  <c r="K267" i="10"/>
  <c r="K266" i="10"/>
  <c r="K265" i="10"/>
  <c r="K264" i="10"/>
  <c r="K263" i="10"/>
  <c r="K2" i="10"/>
  <c r="K262" i="10"/>
  <c r="K261" i="10"/>
  <c r="K260" i="10"/>
  <c r="K259" i="10"/>
  <c r="K258" i="10"/>
  <c r="K257" i="10"/>
  <c r="K30" i="10"/>
  <c r="K256" i="10"/>
  <c r="K255" i="10"/>
  <c r="K254" i="10"/>
  <c r="K253" i="10"/>
  <c r="K252" i="10"/>
  <c r="K251" i="10"/>
  <c r="K250" i="10"/>
  <c r="K19" i="10"/>
  <c r="K249" i="10"/>
  <c r="K248" i="10"/>
  <c r="K247" i="10"/>
  <c r="K246" i="10"/>
  <c r="K245" i="10"/>
  <c r="K244" i="10"/>
  <c r="K42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38" i="10"/>
  <c r="K213" i="10"/>
  <c r="K212" i="10"/>
  <c r="K211" i="10"/>
  <c r="K210" i="10"/>
  <c r="K209" i="10"/>
  <c r="K208" i="10"/>
  <c r="K28" i="10"/>
  <c r="K207" i="10"/>
  <c r="K206" i="10"/>
  <c r="K205" i="10"/>
  <c r="K204" i="10"/>
  <c r="K37" i="10"/>
  <c r="K203" i="10"/>
  <c r="K202" i="10"/>
  <c r="K201" i="10"/>
  <c r="K200" i="10"/>
  <c r="K199" i="10"/>
  <c r="K36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9" i="10"/>
  <c r="K176" i="10"/>
  <c r="K175" i="10"/>
  <c r="K174" i="10"/>
  <c r="K173" i="10"/>
  <c r="K172" i="10"/>
  <c r="K171" i="10"/>
  <c r="K170" i="10"/>
  <c r="K27" i="10"/>
  <c r="K169" i="10"/>
  <c r="K168" i="10"/>
  <c r="K167" i="10"/>
  <c r="K166" i="10"/>
  <c r="K165" i="10"/>
  <c r="K164" i="10"/>
  <c r="K163" i="10"/>
  <c r="K162" i="10"/>
  <c r="K161" i="10"/>
  <c r="K160" i="10"/>
  <c r="K159" i="10"/>
  <c r="K41" i="10"/>
  <c r="K158" i="10"/>
  <c r="K157" i="10"/>
  <c r="K156" i="10"/>
  <c r="K155" i="10"/>
  <c r="K154" i="10"/>
  <c r="K153" i="10"/>
  <c r="K152" i="10"/>
  <c r="H152" i="10" s="1"/>
  <c r="K151" i="10"/>
  <c r="K150" i="10"/>
  <c r="K149" i="10"/>
  <c r="K148" i="10"/>
  <c r="K147" i="10"/>
  <c r="K146" i="10"/>
  <c r="K145" i="10"/>
  <c r="K144" i="10"/>
  <c r="K143" i="10"/>
  <c r="K10" i="10"/>
  <c r="K142" i="10"/>
  <c r="K141" i="10"/>
  <c r="K140" i="10"/>
  <c r="K45" i="10"/>
  <c r="K139" i="10"/>
  <c r="K138" i="10"/>
  <c r="K137" i="10"/>
  <c r="K20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34" i="10"/>
  <c r="K113" i="10"/>
  <c r="K112" i="10"/>
  <c r="K111" i="10"/>
  <c r="K44" i="10"/>
  <c r="K110" i="10"/>
  <c r="K109" i="10"/>
  <c r="K108" i="10"/>
  <c r="K107" i="10"/>
  <c r="K106" i="10"/>
  <c r="K105" i="10"/>
  <c r="K104" i="10"/>
  <c r="K103" i="10"/>
  <c r="K102" i="10"/>
  <c r="K101" i="10"/>
  <c r="K100" i="10"/>
  <c r="K4" i="10"/>
  <c r="K99" i="10"/>
  <c r="K98" i="10"/>
  <c r="K97" i="10"/>
  <c r="K96" i="10"/>
  <c r="K33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29" i="10"/>
  <c r="K82" i="10"/>
  <c r="K81" i="10"/>
  <c r="K80" i="10"/>
  <c r="K79" i="10"/>
  <c r="K78" i="10"/>
  <c r="K77" i="10"/>
  <c r="K76" i="10"/>
  <c r="K46" i="10"/>
  <c r="K75" i="10"/>
  <c r="K74" i="10"/>
  <c r="K73" i="10"/>
  <c r="K17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15" i="10"/>
  <c r="K57" i="10"/>
  <c r="K56" i="10"/>
  <c r="K55" i="10"/>
  <c r="K3" i="10"/>
  <c r="K35" i="10"/>
  <c r="K54" i="10"/>
  <c r="K53" i="10"/>
  <c r="K52" i="10"/>
  <c r="K51" i="10"/>
  <c r="K50" i="10"/>
  <c r="K49" i="10"/>
  <c r="K48" i="10"/>
  <c r="K22" i="10" l="1"/>
  <c r="K24" i="10"/>
  <c r="K13" i="10"/>
  <c r="K21" i="10"/>
  <c r="K14" i="10"/>
  <c r="K5" i="10"/>
  <c r="K8" i="10"/>
  <c r="K11" i="10"/>
  <c r="K23" i="10"/>
  <c r="K6" i="10"/>
  <c r="K18" i="10"/>
  <c r="K7" i="10"/>
  <c r="K16" i="10"/>
  <c r="R349" i="9"/>
  <c r="H62" i="10" l="1"/>
  <c r="H56" i="10"/>
  <c r="H50" i="10"/>
  <c r="H54" i="10"/>
  <c r="H6" i="10" l="1"/>
  <c r="H290" i="10"/>
  <c r="H292" i="10"/>
  <c r="H294" i="10"/>
  <c r="H296" i="10"/>
  <c r="H289" i="10"/>
  <c r="H298" i="10"/>
  <c r="H300" i="10"/>
  <c r="H302" i="10"/>
  <c r="H249" i="10"/>
  <c r="H7" i="10"/>
  <c r="H230" i="10"/>
  <c r="H241" i="10"/>
  <c r="H116" i="10"/>
  <c r="H84" i="10"/>
  <c r="H120" i="10"/>
  <c r="H88" i="10"/>
  <c r="H124" i="10"/>
  <c r="H92" i="10"/>
  <c r="H129" i="10"/>
  <c r="H133" i="10"/>
  <c r="H140" i="10"/>
  <c r="H176" i="10"/>
  <c r="H180" i="10"/>
  <c r="H108" i="10"/>
  <c r="H111" i="10"/>
  <c r="H77" i="10"/>
  <c r="H113" i="10"/>
  <c r="H81" i="10"/>
  <c r="H119" i="10"/>
  <c r="H123" i="10"/>
  <c r="H177" i="10"/>
  <c r="H181" i="10"/>
  <c r="H167" i="10"/>
  <c r="H185" i="10"/>
  <c r="H164" i="10"/>
  <c r="H139" i="10"/>
  <c r="H196" i="10"/>
  <c r="H173" i="10"/>
  <c r="H136" i="10"/>
  <c r="H189" i="10"/>
  <c r="H42" i="10"/>
  <c r="H82" i="10"/>
  <c r="H94" i="10"/>
  <c r="H250" i="10"/>
  <c r="H228" i="10"/>
  <c r="H212" i="10"/>
  <c r="H232" i="10"/>
  <c r="H11" i="10"/>
  <c r="H127" i="10"/>
  <c r="H171" i="10"/>
  <c r="H175" i="10"/>
  <c r="H115" i="10"/>
  <c r="H134" i="10"/>
  <c r="H179" i="10"/>
  <c r="H163" i="10"/>
  <c r="H137" i="10"/>
  <c r="H68" i="10"/>
  <c r="H138" i="10"/>
  <c r="H168" i="10"/>
  <c r="H23" i="10"/>
  <c r="H141" i="10"/>
  <c r="H8" i="10"/>
  <c r="H280" i="10"/>
  <c r="H284" i="10"/>
  <c r="H288" i="10"/>
  <c r="H253" i="10"/>
  <c r="H257" i="10"/>
  <c r="H261" i="10"/>
  <c r="H265" i="10"/>
  <c r="H229" i="10"/>
  <c r="H237" i="10"/>
  <c r="H244" i="10"/>
  <c r="H169" i="10"/>
  <c r="H104" i="10"/>
  <c r="H128" i="10"/>
  <c r="H174" i="10"/>
  <c r="H219" i="10"/>
  <c r="H52" i="10"/>
  <c r="H78" i="10"/>
  <c r="H49" i="10"/>
  <c r="H208" i="10"/>
  <c r="H143" i="10"/>
  <c r="H36" i="10"/>
  <c r="H193" i="10"/>
  <c r="H90" i="10"/>
  <c r="H102" i="10"/>
  <c r="H28" i="10"/>
  <c r="H60" i="10"/>
  <c r="H282" i="10"/>
  <c r="H286" i="10"/>
  <c r="H95" i="10"/>
  <c r="H251" i="10"/>
  <c r="H255" i="10"/>
  <c r="H259" i="10"/>
  <c r="H263" i="10"/>
  <c r="H267" i="10"/>
  <c r="H270" i="10"/>
  <c r="H234" i="10"/>
  <c r="H233" i="10"/>
  <c r="H125" i="10"/>
  <c r="H132" i="10"/>
  <c r="H170" i="10"/>
  <c r="H48" i="10"/>
  <c r="H225" i="10"/>
  <c r="H53" i="10"/>
  <c r="H58" i="10"/>
  <c r="H205" i="10"/>
  <c r="H61" i="10"/>
  <c r="H183" i="10"/>
  <c r="H66" i="10"/>
  <c r="H197" i="10"/>
  <c r="H12" i="10"/>
  <c r="H79" i="10"/>
  <c r="H86" i="10"/>
  <c r="H64" i="10"/>
  <c r="H172" i="10"/>
  <c r="H80" i="10"/>
  <c r="H161" i="10"/>
  <c r="H85" i="10"/>
  <c r="H157" i="10"/>
  <c r="H27" i="10"/>
  <c r="H63" i="10"/>
  <c r="H100" i="10"/>
  <c r="H159" i="10"/>
  <c r="H273" i="10"/>
  <c r="H277" i="10"/>
  <c r="H242" i="10"/>
  <c r="H223" i="10"/>
  <c r="H226" i="10"/>
  <c r="H220" i="10"/>
  <c r="H214" i="10"/>
  <c r="H213" i="10"/>
  <c r="H153" i="10"/>
  <c r="H192" i="10"/>
  <c r="H199" i="10"/>
  <c r="H142" i="10"/>
  <c r="H149" i="10"/>
  <c r="H156" i="10"/>
  <c r="H165" i="10"/>
  <c r="H203" i="10"/>
  <c r="H281" i="10"/>
  <c r="H285" i="10"/>
  <c r="H291" i="10"/>
  <c r="H295" i="10"/>
  <c r="H299" i="10"/>
  <c r="H254" i="10"/>
  <c r="H256" i="10"/>
  <c r="H260" i="10"/>
  <c r="H264" i="10"/>
  <c r="H30" i="10"/>
  <c r="H25" i="10"/>
  <c r="H274" i="10"/>
  <c r="H278" i="10"/>
  <c r="H236" i="10"/>
  <c r="H243" i="10"/>
  <c r="H235" i="10"/>
  <c r="H41" i="10"/>
  <c r="H227" i="10"/>
  <c r="H10" i="10"/>
  <c r="H122" i="10"/>
  <c r="H131" i="10"/>
  <c r="H178" i="10"/>
  <c r="H26" i="10"/>
  <c r="H43" i="10"/>
  <c r="H126" i="10"/>
  <c r="H217" i="10"/>
  <c r="H13" i="10"/>
  <c r="H34" i="10"/>
  <c r="H211" i="10"/>
  <c r="H221" i="10"/>
  <c r="H51" i="10"/>
  <c r="H15" i="10"/>
  <c r="H37" i="10"/>
  <c r="H209" i="10"/>
  <c r="H44" i="10"/>
  <c r="H148" i="10"/>
  <c r="H155" i="10"/>
  <c r="H186" i="10"/>
  <c r="H194" i="10"/>
  <c r="H201" i="10"/>
  <c r="H5" i="10"/>
  <c r="H144" i="10"/>
  <c r="H160" i="10"/>
  <c r="H191" i="10"/>
  <c r="H198" i="10"/>
  <c r="H2" i="10"/>
  <c r="H83" i="10"/>
  <c r="H91" i="10"/>
  <c r="H98" i="10"/>
  <c r="H105" i="10"/>
  <c r="H89" i="10"/>
  <c r="H96" i="10"/>
  <c r="H103" i="10"/>
  <c r="H110" i="10"/>
  <c r="H117" i="10"/>
  <c r="H268" i="10"/>
  <c r="H271" i="10"/>
  <c r="H275" i="10"/>
  <c r="H238" i="10"/>
  <c r="H245" i="10"/>
  <c r="H218" i="10"/>
  <c r="H55" i="10"/>
  <c r="H222" i="10"/>
  <c r="H207" i="10"/>
  <c r="H65" i="10"/>
  <c r="H150" i="10"/>
  <c r="H40" i="10"/>
  <c r="H188" i="10"/>
  <c r="H59" i="10"/>
  <c r="H146" i="10"/>
  <c r="H162" i="10"/>
  <c r="H184" i="10"/>
  <c r="H200" i="10"/>
  <c r="H29" i="10"/>
  <c r="H279" i="10"/>
  <c r="H283" i="10"/>
  <c r="H287" i="10"/>
  <c r="H38" i="10"/>
  <c r="H293" i="10"/>
  <c r="H297" i="10"/>
  <c r="H301" i="10"/>
  <c r="H97" i="10"/>
  <c r="H252" i="10"/>
  <c r="H248" i="10"/>
  <c r="H258" i="10"/>
  <c r="H262" i="10"/>
  <c r="H266" i="10"/>
  <c r="H269" i="10"/>
  <c r="H272" i="10"/>
  <c r="H276" i="10"/>
  <c r="H240" i="10"/>
  <c r="H247" i="10"/>
  <c r="H231" i="10"/>
  <c r="H239" i="10"/>
  <c r="H246" i="10"/>
  <c r="H224" i="10"/>
  <c r="H118" i="10"/>
  <c r="H135" i="10"/>
  <c r="H182" i="10"/>
  <c r="H106" i="10"/>
  <c r="H112" i="10"/>
  <c r="H121" i="10"/>
  <c r="H130" i="10"/>
  <c r="H9" i="10"/>
  <c r="H210" i="10"/>
  <c r="H158" i="10"/>
  <c r="H216" i="10"/>
  <c r="H47" i="10"/>
  <c r="H3" i="10"/>
  <c r="H215" i="10"/>
  <c r="H206" i="10"/>
  <c r="H4" i="10"/>
  <c r="H57" i="10"/>
  <c r="H67" i="10"/>
  <c r="H145" i="10"/>
  <c r="H151" i="10"/>
  <c r="H166" i="10"/>
  <c r="H190" i="10"/>
  <c r="H35" i="10"/>
  <c r="H204" i="10"/>
  <c r="H147" i="10"/>
  <c r="H154" i="10"/>
  <c r="H14" i="10"/>
  <c r="H187" i="10"/>
  <c r="H195" i="10"/>
  <c r="H202" i="10"/>
  <c r="H87" i="10"/>
  <c r="H32" i="10"/>
  <c r="H101" i="10"/>
  <c r="H109" i="10"/>
  <c r="H114" i="10"/>
  <c r="H93" i="10"/>
  <c r="H99" i="10"/>
  <c r="H107" i="10"/>
  <c r="H33" i="10"/>
  <c r="H21" i="10"/>
  <c r="H20" i="10"/>
  <c r="H22" i="10"/>
  <c r="H323" i="10"/>
  <c r="H319" i="10"/>
  <c r="H75" i="10"/>
  <c r="H17" i="10"/>
  <c r="H308" i="10"/>
  <c r="H39" i="10"/>
  <c r="H311" i="10"/>
  <c r="H318" i="10"/>
  <c r="H16" i="10"/>
  <c r="H309" i="10"/>
  <c r="H76" i="10"/>
  <c r="H71" i="10"/>
  <c r="H74" i="10"/>
  <c r="H306" i="10"/>
  <c r="H325" i="10"/>
  <c r="H329" i="10"/>
  <c r="H333" i="10"/>
  <c r="H337" i="10"/>
  <c r="H341" i="10"/>
  <c r="H345" i="10"/>
  <c r="H305" i="10"/>
  <c r="H45" i="10"/>
  <c r="H70" i="10"/>
  <c r="H73" i="10"/>
  <c r="H304" i="10"/>
  <c r="H307" i="10"/>
  <c r="H314" i="10"/>
  <c r="H321" i="10"/>
  <c r="H316" i="10"/>
  <c r="H69" i="10"/>
  <c r="H72" i="10"/>
  <c r="H303" i="10"/>
  <c r="H327" i="10"/>
  <c r="H331" i="10"/>
  <c r="H335" i="10"/>
  <c r="H339" i="10"/>
  <c r="H343" i="10"/>
  <c r="H347" i="10"/>
  <c r="H312" i="10"/>
  <c r="H324" i="10" l="1"/>
  <c r="H317" i="10"/>
  <c r="H310" i="10"/>
  <c r="H46" i="10"/>
  <c r="H344" i="10"/>
  <c r="H340" i="10"/>
  <c r="H336" i="10"/>
  <c r="H332" i="10"/>
  <c r="H328" i="10"/>
  <c r="H24" i="10"/>
  <c r="H18" i="10"/>
  <c r="H31" i="10"/>
  <c r="H320" i="10"/>
  <c r="H313" i="10"/>
  <c r="H346" i="10"/>
  <c r="H342" i="10"/>
  <c r="H338" i="10"/>
  <c r="H334" i="10"/>
  <c r="H330" i="10"/>
  <c r="H326" i="10"/>
  <c r="H322" i="10"/>
  <c r="H315" i="10"/>
  <c r="H19" i="10"/>
  <c r="F2" i="10" s="1"/>
  <c r="F282" i="10"/>
  <c r="F193" i="10"/>
  <c r="F36" i="10"/>
  <c r="F78" i="10"/>
  <c r="F104" i="10"/>
  <c r="F261" i="10"/>
  <c r="F257" i="10"/>
  <c r="F280" i="10"/>
  <c r="F315" i="10" l="1"/>
  <c r="F322" i="10"/>
  <c r="F326" i="10"/>
  <c r="F330" i="10"/>
  <c r="F334" i="10"/>
  <c r="F338" i="10"/>
  <c r="F342" i="10"/>
  <c r="F346" i="10"/>
  <c r="F313" i="10"/>
  <c r="F320" i="10"/>
  <c r="F31" i="10"/>
  <c r="F312" i="10"/>
  <c r="F347" i="10"/>
  <c r="F343" i="10"/>
  <c r="F339" i="10"/>
  <c r="F335" i="10"/>
  <c r="F331" i="10"/>
  <c r="F327" i="10"/>
  <c r="F303" i="10"/>
  <c r="F72" i="10"/>
  <c r="F69" i="10"/>
  <c r="F321" i="10"/>
  <c r="F307" i="10"/>
  <c r="F304" i="10"/>
  <c r="F73" i="10"/>
  <c r="F70" i="10"/>
  <c r="F45" i="10"/>
  <c r="F305" i="10"/>
  <c r="F345" i="10"/>
  <c r="F337" i="10"/>
  <c r="F333" i="10"/>
  <c r="F329" i="10"/>
  <c r="F325" i="10"/>
  <c r="F306" i="10"/>
  <c r="F74" i="10"/>
  <c r="F71" i="10"/>
  <c r="F76" i="10"/>
  <c r="F309" i="10"/>
  <c r="F318" i="10"/>
  <c r="F311" i="10"/>
  <c r="F39" i="10"/>
  <c r="F17" i="10"/>
  <c r="F319" i="10"/>
  <c r="F22" i="10"/>
  <c r="F20" i="10"/>
  <c r="F21" i="10"/>
  <c r="F33" i="10"/>
  <c r="F107" i="10"/>
  <c r="F99" i="10"/>
  <c r="F93" i="10"/>
  <c r="F114" i="10"/>
  <c r="F109" i="10"/>
  <c r="F101" i="10"/>
  <c r="F87" i="10"/>
  <c r="F202" i="10"/>
  <c r="F195" i="10"/>
  <c r="F187" i="10"/>
  <c r="F14" i="10"/>
  <c r="F154" i="10"/>
  <c r="F147" i="10"/>
  <c r="F35" i="10"/>
  <c r="F190" i="10"/>
  <c r="F166" i="10"/>
  <c r="F145" i="10"/>
  <c r="F67" i="10"/>
  <c r="F57" i="10"/>
  <c r="F4" i="10"/>
  <c r="F206" i="10"/>
  <c r="F215" i="10"/>
  <c r="F47" i="10"/>
  <c r="F216" i="10"/>
  <c r="F158" i="10"/>
  <c r="F9" i="10"/>
  <c r="F130" i="10"/>
  <c r="F121" i="10"/>
  <c r="F106" i="10"/>
  <c r="F182" i="10"/>
  <c r="F135" i="10"/>
  <c r="F246" i="10"/>
  <c r="F239" i="10"/>
  <c r="F231" i="10"/>
  <c r="F247" i="10"/>
  <c r="F240" i="10"/>
  <c r="F276" i="10"/>
  <c r="F272" i="10"/>
  <c r="F269" i="10"/>
  <c r="F266" i="10"/>
  <c r="F262" i="10"/>
  <c r="F258" i="10"/>
  <c r="F248" i="10"/>
  <c r="F252" i="10"/>
  <c r="F97" i="10"/>
  <c r="F301" i="10"/>
  <c r="F293" i="10"/>
  <c r="F38" i="10"/>
  <c r="F287" i="10"/>
  <c r="F283" i="10"/>
  <c r="F29" i="10"/>
  <c r="F200" i="10"/>
  <c r="F184" i="10"/>
  <c r="F162" i="10"/>
  <c r="F152" i="10"/>
  <c r="F146" i="10"/>
  <c r="F59" i="10"/>
  <c r="F188" i="10"/>
  <c r="F40" i="10"/>
  <c r="F150" i="10"/>
  <c r="F65" i="10"/>
  <c r="F207" i="10"/>
  <c r="F222" i="10"/>
  <c r="F55" i="10"/>
  <c r="F218" i="10"/>
  <c r="F245" i="10"/>
  <c r="F238" i="10"/>
  <c r="F275" i="10"/>
  <c r="F271" i="10"/>
  <c r="F268" i="10"/>
  <c r="F117" i="10"/>
  <c r="F110" i="10"/>
  <c r="F103" i="10"/>
  <c r="F96" i="10"/>
  <c r="F89" i="10"/>
  <c r="F105" i="10"/>
  <c r="F98" i="10"/>
  <c r="F91" i="10"/>
  <c r="F83" i="10"/>
  <c r="F6" i="10"/>
  <c r="F289" i="10"/>
  <c r="F290" i="10"/>
  <c r="F294" i="10"/>
  <c r="F298" i="10"/>
  <c r="F300" i="10"/>
  <c r="F302" i="10"/>
  <c r="F77" i="10"/>
  <c r="F81" i="10"/>
  <c r="F84" i="10"/>
  <c r="F88" i="10"/>
  <c r="F92" i="10"/>
  <c r="F249" i="10"/>
  <c r="F7" i="10"/>
  <c r="F230" i="10"/>
  <c r="F241" i="10"/>
  <c r="F116" i="10"/>
  <c r="F120" i="10"/>
  <c r="F124" i="10"/>
  <c r="F129" i="10"/>
  <c r="F133" i="10"/>
  <c r="F173" i="10"/>
  <c r="F176" i="10"/>
  <c r="F180" i="10"/>
  <c r="F111" i="10"/>
  <c r="F113" i="10"/>
  <c r="F119" i="10"/>
  <c r="F123" i="10"/>
  <c r="F139" i="10"/>
  <c r="F177" i="10"/>
  <c r="F212" i="10"/>
  <c r="F54" i="10"/>
  <c r="F167" i="10"/>
  <c r="F185" i="10"/>
  <c r="F137" i="10"/>
  <c r="F164" i="10"/>
  <c r="F196" i="10"/>
  <c r="F136" i="10"/>
  <c r="F189" i="10"/>
  <c r="F42" i="10"/>
  <c r="F82" i="10"/>
  <c r="F232" i="10"/>
  <c r="F127" i="10"/>
  <c r="F171" i="10"/>
  <c r="F115" i="10"/>
  <c r="F134" i="10"/>
  <c r="F179" i="10"/>
  <c r="F50" i="10"/>
  <c r="F56" i="10"/>
  <c r="F62" i="10"/>
  <c r="F163" i="10"/>
  <c r="F68" i="10"/>
  <c r="F168" i="10"/>
  <c r="F198" i="10"/>
  <c r="F191" i="10"/>
  <c r="F160" i="10"/>
  <c r="F5" i="10"/>
  <c r="F201" i="10"/>
  <c r="F194" i="10"/>
  <c r="F155" i="10"/>
  <c r="F148" i="10"/>
  <c r="F37" i="10"/>
  <c r="F15" i="10"/>
  <c r="F51" i="10"/>
  <c r="F221" i="10"/>
  <c r="F34" i="10"/>
  <c r="F13" i="10"/>
  <c r="F217" i="10"/>
  <c r="F126" i="10"/>
  <c r="F43" i="10"/>
  <c r="F26" i="10"/>
  <c r="F178" i="10"/>
  <c r="F122" i="10"/>
  <c r="F10" i="10"/>
  <c r="F227" i="10"/>
  <c r="F41" i="10"/>
  <c r="F236" i="10"/>
  <c r="F278" i="10"/>
  <c r="F274" i="10"/>
  <c r="F25" i="10"/>
  <c r="F30" i="10"/>
  <c r="F264" i="10"/>
  <c r="F260" i="10"/>
  <c r="F256" i="10"/>
  <c r="F254" i="10"/>
  <c r="F295" i="10"/>
  <c r="F291" i="10"/>
  <c r="F285" i="10"/>
  <c r="F281" i="10"/>
  <c r="F203" i="10"/>
  <c r="F165" i="10"/>
  <c r="F156" i="10"/>
  <c r="F149" i="10"/>
  <c r="F142" i="10"/>
  <c r="F199" i="10"/>
  <c r="F192" i="10"/>
  <c r="F153" i="10"/>
  <c r="F213" i="10"/>
  <c r="F214" i="10"/>
  <c r="F226" i="10"/>
  <c r="F223" i="10"/>
  <c r="F242" i="10"/>
  <c r="F277" i="10"/>
  <c r="F273" i="10"/>
  <c r="F100" i="10"/>
  <c r="F27" i="10"/>
  <c r="F157" i="10"/>
  <c r="F85" i="10"/>
  <c r="F161" i="10"/>
  <c r="F172" i="10"/>
  <c r="F64" i="10"/>
  <c r="F86" i="10"/>
  <c r="F79" i="10"/>
  <c r="F197" i="10"/>
  <c r="F66" i="10"/>
  <c r="F183" i="10"/>
  <c r="F61" i="10"/>
  <c r="F205" i="10"/>
  <c r="F53" i="10"/>
  <c r="F225" i="10"/>
  <c r="F48" i="10"/>
  <c r="F170" i="10"/>
  <c r="F132" i="10"/>
  <c r="F125" i="10"/>
  <c r="F233" i="10"/>
  <c r="F234" i="10"/>
  <c r="F270" i="10"/>
  <c r="F267" i="10"/>
  <c r="F263" i="10"/>
  <c r="F259" i="10"/>
  <c r="F255" i="10"/>
  <c r="F251" i="10"/>
  <c r="F95" i="10"/>
  <c r="F286" i="10"/>
  <c r="F60" i="10"/>
  <c r="F28" i="10"/>
  <c r="F102" i="10"/>
  <c r="F90" i="10"/>
  <c r="F143" i="10"/>
  <c r="F208" i="10"/>
  <c r="F49" i="10"/>
  <c r="F52" i="10"/>
  <c r="F219" i="10"/>
  <c r="F174" i="10"/>
  <c r="F128" i="10"/>
  <c r="F169" i="10"/>
  <c r="F244" i="10"/>
  <c r="F237" i="10"/>
  <c r="F229" i="10"/>
  <c r="F265" i="10"/>
  <c r="F253" i="10"/>
  <c r="F288" i="10"/>
  <c r="F284" i="10"/>
  <c r="F8" i="10"/>
  <c r="F141" i="10"/>
  <c r="F23" i="10"/>
  <c r="F24" i="10"/>
  <c r="F328" i="10"/>
  <c r="F332" i="10"/>
  <c r="F336" i="10"/>
  <c r="F340" i="10"/>
  <c r="F344" i="10"/>
  <c r="F46" i="10"/>
  <c r="F310" i="10"/>
  <c r="F317" i="10"/>
  <c r="F19" i="10"/>
  <c r="F341" i="10"/>
  <c r="F16" i="10"/>
  <c r="F308" i="10"/>
  <c r="F75" i="10"/>
  <c r="F323" i="10"/>
  <c r="F32" i="10"/>
  <c r="F204" i="10"/>
  <c r="F151" i="10"/>
  <c r="F3" i="10"/>
  <c r="F210" i="10"/>
  <c r="F112" i="10"/>
  <c r="F118" i="10"/>
  <c r="F224" i="10"/>
  <c r="F297" i="10"/>
  <c r="F279" i="10"/>
  <c r="F292" i="10"/>
  <c r="F296" i="10"/>
  <c r="F140" i="10"/>
  <c r="F108" i="10"/>
  <c r="F181" i="10"/>
  <c r="F94" i="10"/>
  <c r="F250" i="10"/>
  <c r="F228" i="10"/>
  <c r="F11" i="10"/>
  <c r="F175" i="10"/>
  <c r="F138" i="10"/>
  <c r="F144" i="10"/>
  <c r="F186" i="10"/>
  <c r="F44" i="10"/>
  <c r="F209" i="10"/>
  <c r="F211" i="10"/>
  <c r="F131" i="10"/>
  <c r="F235" i="10"/>
  <c r="F243" i="10"/>
  <c r="F299" i="10"/>
  <c r="F220" i="10"/>
  <c r="F159" i="10"/>
  <c r="F63" i="10"/>
  <c r="F80" i="10"/>
  <c r="F12" i="10"/>
  <c r="F58" i="10"/>
  <c r="F18" i="10"/>
  <c r="F316" i="10"/>
  <c r="F314" i="10"/>
  <c r="F32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 Stéphan</author>
  </authors>
  <commentList>
    <comment ref="AD38" authorId="0" shapeId="0" xr:uid="{DF9CAC0D-B65F-466E-ABF8-9BCDA67091D3}">
      <text>
        <r>
          <rPr>
            <b/>
            <sz val="9"/>
            <color indexed="81"/>
            <rFont val="Tahoma"/>
            <family val="2"/>
          </rPr>
          <t>Michel Stéphan: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<sst xmlns="http://schemas.openxmlformats.org/spreadsheetml/2006/main" count="8148" uniqueCount="1808">
  <si>
    <t>TESSIER</t>
  </si>
  <si>
    <t>PONT ST MARTIN U.S.</t>
  </si>
  <si>
    <t>LEBRASSEUR</t>
  </si>
  <si>
    <t>ST JULIEN TENNIS DE TABLE</t>
  </si>
  <si>
    <t>PARIGNE L'EVEQUE TTC</t>
  </si>
  <si>
    <t>ST HILAIRE DE LOULAY</t>
  </si>
  <si>
    <t>BELLEVIGNY ESBV</t>
  </si>
  <si>
    <t>GABILLARD</t>
  </si>
  <si>
    <t>LE GALL</t>
  </si>
  <si>
    <t>STE LUCE T.T.</t>
  </si>
  <si>
    <t>SUCE SUR ERDRE</t>
  </si>
  <si>
    <t>VIBRAYE ASTT</t>
  </si>
  <si>
    <t>RICHARD</t>
  </si>
  <si>
    <t>BAHUAUD</t>
  </si>
  <si>
    <t>ROMAGNE (LA) - S.S.</t>
  </si>
  <si>
    <t>NANTES TENNIS DE TABLE</t>
  </si>
  <si>
    <t>PILARD</t>
  </si>
  <si>
    <t>GALAIS</t>
  </si>
  <si>
    <t>ARNAGE US</t>
  </si>
  <si>
    <t>LA FLECHE USF TT</t>
  </si>
  <si>
    <t>PRESQU ILE T.T.</t>
  </si>
  <si>
    <t>AIZENAY CPF</t>
  </si>
  <si>
    <t>DENIAUD</t>
  </si>
  <si>
    <t>CHEVROLIERE DU LAC TT</t>
  </si>
  <si>
    <t>GIRARD</t>
  </si>
  <si>
    <t>SAVENAY ASP TT</t>
  </si>
  <si>
    <t>LANGEVIN</t>
  </si>
  <si>
    <t>RABILLER</t>
  </si>
  <si>
    <t>BEAUFOU VENDEE (ASL)</t>
  </si>
  <si>
    <t>SCHLACHTER</t>
  </si>
  <si>
    <t>BERRADA</t>
  </si>
  <si>
    <t>MACHARD</t>
  </si>
  <si>
    <t>DEMEY</t>
  </si>
  <si>
    <t>NANTES ST MEDARD DOULON</t>
  </si>
  <si>
    <t>ALLONNES VILLEBERNIER</t>
  </si>
  <si>
    <t>AMBRIERES TTC</t>
  </si>
  <si>
    <t>ANCENIS ST GEREON TT</t>
  </si>
  <si>
    <t>ANDARD BRAIN Entente Sp.</t>
  </si>
  <si>
    <t>ANDREZE-BEAUPREAU TT</t>
  </si>
  <si>
    <t>ANGERS ST LEONARD</t>
  </si>
  <si>
    <t>ANGERS VAILLANTE Sports TT</t>
  </si>
  <si>
    <t>ANGLES PPC</t>
  </si>
  <si>
    <t>ANILLE BRAYE ABTT</t>
  </si>
  <si>
    <t>ARCONNAY TT</t>
  </si>
  <si>
    <t>ARON Sports Loisirs</t>
  </si>
  <si>
    <t>ASTILLEEN Tennis de Table</t>
  </si>
  <si>
    <t>ASTT ST PERE EN RETZ</t>
  </si>
  <si>
    <t>AVRILLE AS 85</t>
  </si>
  <si>
    <t>AVRILLE Ass. Sportive</t>
  </si>
  <si>
    <t>BACONNIERE (La) Tennis de Table</t>
  </si>
  <si>
    <t>BAIS T.T</t>
  </si>
  <si>
    <t>BAUGE Olympique</t>
  </si>
  <si>
    <t>BAUNE ESVB TT</t>
  </si>
  <si>
    <t>BAZOGE-MONTPINCON (la) T.T</t>
  </si>
  <si>
    <t>BAZOUGERS/BAZOUGE DE CHEMERE</t>
  </si>
  <si>
    <t>BEGROLLES EN MAUGES Regina</t>
  </si>
  <si>
    <t>BEIGNON BASSET TTA</t>
  </si>
  <si>
    <t>BELLEVIGNE LES CHTX TT</t>
  </si>
  <si>
    <t>BERNERIE (LA)</t>
  </si>
  <si>
    <t>BIGOTTIERE (La) USTT</t>
  </si>
  <si>
    <t>BOISSIERE-BOUZILLE MARILLAIS TT</t>
  </si>
  <si>
    <t>BONCHAMP Entente Sportive</t>
  </si>
  <si>
    <t>BONNETABLE P</t>
  </si>
  <si>
    <t>BOUAYE A.L.</t>
  </si>
  <si>
    <t>BOUCHEMAINE TT ANJOU</t>
  </si>
  <si>
    <t>BOUEE Tennis de Table</t>
  </si>
  <si>
    <t>BOUIN E</t>
  </si>
  <si>
    <t>BOURGNEUF/ST OUEN TTIC</t>
  </si>
  <si>
    <t>BOURNEZEAU ESBTT</t>
  </si>
  <si>
    <t>BOUSSAY T.T.C.</t>
  </si>
  <si>
    <t>BRETIGNOLLES TT</t>
  </si>
  <si>
    <t>BRIERE T.T.</t>
  </si>
  <si>
    <t>BRIVET T.T.</t>
  </si>
  <si>
    <t>CANDE SOCTT</t>
  </si>
  <si>
    <t>CHALLANS OPS</t>
  </si>
  <si>
    <t>CHALONNES Tennis de Table</t>
  </si>
  <si>
    <t>CHAMPAGNE ESP</t>
  </si>
  <si>
    <t>CHANGE TT</t>
  </si>
  <si>
    <t>CHANGE Union Sportive</t>
  </si>
  <si>
    <t>CHANTONNAY T.T.</t>
  </si>
  <si>
    <t>CHAPELAINE (LA)</t>
  </si>
  <si>
    <t>CHAPELLE ANTHENAISE U.S</t>
  </si>
  <si>
    <t>CHAPELLE CRAONNAISE F.J</t>
  </si>
  <si>
    <t>CHATEAU DU LOIR ASCC</t>
  </si>
  <si>
    <t>CHATEAU GONTIER Tennis de Table</t>
  </si>
  <si>
    <t>CHATEAUBRIANT TENNIS TABLE</t>
  </si>
  <si>
    <t>CHATILLON S/COLMONT Amicale</t>
  </si>
  <si>
    <t>CHATRES LA FORET C.F.L</t>
  </si>
  <si>
    <t>CHAUCHE US</t>
  </si>
  <si>
    <t>CHAUMES EN RETZ TT</t>
  </si>
  <si>
    <t>CHAVAGNES EN P. STL</t>
  </si>
  <si>
    <t>CHEMAZE Tennis de Table</t>
  </si>
  <si>
    <t>CHEMILLE Olympique T.T.</t>
  </si>
  <si>
    <t>CLUB PONGISTE CHATEAU-THEBAUD</t>
  </si>
  <si>
    <t>COEX CP</t>
  </si>
  <si>
    <t>COMMEQUIERS TT</t>
  </si>
  <si>
    <t>COMMER Etoile Bleue</t>
  </si>
  <si>
    <t>CONNERRE-LOMBRON  MJ</t>
  </si>
  <si>
    <t>CONTEST ST BAUDELLE</t>
  </si>
  <si>
    <t>CORCOUEENNE</t>
  </si>
  <si>
    <t>CORNE TTC</t>
  </si>
  <si>
    <t>COSSE LE VIVIEN</t>
  </si>
  <si>
    <t>COTE D AMOUR T.T.</t>
  </si>
  <si>
    <t>COTELOISE TT MAUMUSSON</t>
  </si>
  <si>
    <t>COUERON T.T.</t>
  </si>
  <si>
    <t>COUETS (LES)</t>
  </si>
  <si>
    <t>COULAINES JS</t>
  </si>
  <si>
    <t>COURCITE AS</t>
  </si>
  <si>
    <t>CRAON E.S</t>
  </si>
  <si>
    <t>CROIXILLE L Etoile (la)ES</t>
  </si>
  <si>
    <t>DEGRE JS</t>
  </si>
  <si>
    <t>ECOUFLANT ASTTE</t>
  </si>
  <si>
    <t>ENTENTE PONGISTE SUD LOIRE</t>
  </si>
  <si>
    <t>EPESSES (Les)</t>
  </si>
  <si>
    <t>ERNEENNE Sport Tennis de Table</t>
  </si>
  <si>
    <t>ESSARTS TTE (Les)</t>
  </si>
  <si>
    <t>ETIVAL T.T.</t>
  </si>
  <si>
    <t>ETRICHE-CHAMPIGNE TT Entente</t>
  </si>
  <si>
    <t>EVRON Alerte</t>
  </si>
  <si>
    <t>FENEU Tennis de Table</t>
  </si>
  <si>
    <t>FERCE US</t>
  </si>
  <si>
    <t>FERRIERE VENDEE TENNIS DE TABLE</t>
  </si>
  <si>
    <t>FIEF SAUVIN (LE) - CB</t>
  </si>
  <si>
    <t>FONTAINES-DOIX</t>
  </si>
  <si>
    <t>FONTENAY TTC</t>
  </si>
  <si>
    <t>FORCE US</t>
  </si>
  <si>
    <t>FOULLETOURTE T.T.</t>
  </si>
  <si>
    <t>GAVRE (LE) T.T.</t>
  </si>
  <si>
    <t>GENNES SUR GLAIZE A.S.T.T</t>
  </si>
  <si>
    <t>GESTE Espoir</t>
  </si>
  <si>
    <t>GIROUARD</t>
  </si>
  <si>
    <t>GORRONNAIS Tennis de Table</t>
  </si>
  <si>
    <t>GOULAINE OMNISPORTS</t>
  </si>
  <si>
    <t>GRANDCHAMP T.T.</t>
  </si>
  <si>
    <t>GREZ EN BOUERE C.P</t>
  </si>
  <si>
    <t>HAIE TRAVERSAINE U.S.L (la)</t>
  </si>
  <si>
    <t>HERBERGEMENT ASTT</t>
  </si>
  <si>
    <t>HERBIERS (LES) TENNIS DE TABLE</t>
  </si>
  <si>
    <t>HERIC T.T.</t>
  </si>
  <si>
    <t>HOUSSAY Esperance</t>
  </si>
  <si>
    <t>IZE Etoile Sportive</t>
  </si>
  <si>
    <t>JARZE ES TENNIS DE TABLE</t>
  </si>
  <si>
    <t>JOVEENNE LANGUEUROISE E.S.</t>
  </si>
  <si>
    <t>JUBLAINS A.S.J.T.T</t>
  </si>
  <si>
    <t>LA CHAPELLE ALTT</t>
  </si>
  <si>
    <t>LA CHARTRE A.P.</t>
  </si>
  <si>
    <t xml:space="preserve">LA DOREE ATT </t>
  </si>
  <si>
    <t>LA FERTE VS</t>
  </si>
  <si>
    <t>LA MILESSE TTA</t>
  </si>
  <si>
    <t>LA SUZE ES</t>
  </si>
  <si>
    <t>LAIGNE ASTT</t>
  </si>
  <si>
    <t>LANDES GENUSSON E</t>
  </si>
  <si>
    <t>LARCHAMP MONTAUDIN T.T</t>
  </si>
  <si>
    <t>LASSAY Tennis de Table S.C</t>
  </si>
  <si>
    <t>LAVAL BOURNY Tennis de Table</t>
  </si>
  <si>
    <t>LAVAL Francs Archers</t>
  </si>
  <si>
    <t>LE FLIP MONTOIS - ND DE MONTS</t>
  </si>
  <si>
    <t>LE GENEST</t>
  </si>
  <si>
    <t>LE GRAND LUCE USTT</t>
  </si>
  <si>
    <t>LE LUDE C.P.</t>
  </si>
  <si>
    <t>LE MANS ASPTT</t>
  </si>
  <si>
    <t>LE MANS S.O MAINE</t>
  </si>
  <si>
    <t>LE MANS SARTHE TENNIS DE TABLE</t>
  </si>
  <si>
    <t>LE MANS U.S.M.</t>
  </si>
  <si>
    <t>LE MANS VILLARET  TT</t>
  </si>
  <si>
    <t>LEGE A.S.T.T.</t>
  </si>
  <si>
    <t>LES ACHARDS TT U.S.</t>
  </si>
  <si>
    <t>LES SABLES VENDEE TENNIS DE TABL</t>
  </si>
  <si>
    <t>LIGNE A.S.T.T.</t>
  </si>
  <si>
    <t>LOIRON RUILLE CATT</t>
  </si>
  <si>
    <t>LONGUE Athletic Club</t>
  </si>
  <si>
    <t>LONGUENEE ATTL</t>
  </si>
  <si>
    <t>LOROUX BOTTEREAU (LE) CEPOLO</t>
  </si>
  <si>
    <t>LOUE Association Ping</t>
  </si>
  <si>
    <t>LOUVERNE Tennis de Table</t>
  </si>
  <si>
    <t>LUCON TT</t>
  </si>
  <si>
    <t>MACHECOUL GDRTT</t>
  </si>
  <si>
    <t>MAGNILS REIGNIERS ATT</t>
  </si>
  <si>
    <t>MAMERS CS</t>
  </si>
  <si>
    <t>MARCILLE US</t>
  </si>
  <si>
    <t>MARESCHE E.P. 138</t>
  </si>
  <si>
    <t>MARSACAIS TENNIS DE TABLE</t>
  </si>
  <si>
    <t>MARTIGNE BRIAND A.S.</t>
  </si>
  <si>
    <t>MAUVES TT</t>
  </si>
  <si>
    <t>MAYENNE Club Athletique</t>
  </si>
  <si>
    <t>MAYET VIGILANTE TT</t>
  </si>
  <si>
    <t>MAY-JALLAIS ENT. tennis table</t>
  </si>
  <si>
    <t>MAZE AUTHION TENNIS DE TABLE</t>
  </si>
  <si>
    <t>MEILLERAIE R</t>
  </si>
  <si>
    <t>MESANGER T.T.</t>
  </si>
  <si>
    <t>MESLAY DU MAINE Tennis de Table</t>
  </si>
  <si>
    <t>MEZIERES S PONTHOUIN AS</t>
  </si>
  <si>
    <t>MISSILLAC TTC</t>
  </si>
  <si>
    <t>MONCE TENNIS DE TABLE</t>
  </si>
  <si>
    <t>MONTAGNE (LA) A.S.C.</t>
  </si>
  <si>
    <t>MONTFORT TT</t>
  </si>
  <si>
    <t>MONTJEAN Tennis de Table</t>
  </si>
  <si>
    <t>MONTOIR ST MALO TT</t>
  </si>
  <si>
    <t>MONTREUIL JUIGNE As.Pongis</t>
  </si>
  <si>
    <t>MONTREVAULT SUR EVRE TT</t>
  </si>
  <si>
    <t>MORTAGNE FRATERNELLE</t>
  </si>
  <si>
    <t>MOUCHAMPS SJTT</t>
  </si>
  <si>
    <t>MOUILLERON TT CLUB</t>
  </si>
  <si>
    <t>MOULAY Sport T.Table</t>
  </si>
  <si>
    <t>MOUTIERS MAUXFAITS TT</t>
  </si>
  <si>
    <t>MOUZILLON E.T.T.</t>
  </si>
  <si>
    <t>MULSANNE PPC</t>
  </si>
  <si>
    <t>MURS ERIGNE ASITT</t>
  </si>
  <si>
    <t>NANTES ASCBG</t>
  </si>
  <si>
    <t>NANTES LE BAUT TT</t>
  </si>
  <si>
    <t>NANTES MELLINET (LA)</t>
  </si>
  <si>
    <t>NANTES RACC</t>
  </si>
  <si>
    <t>NANTES ST JOSEPH TENNIS DE TABLE</t>
  </si>
  <si>
    <t>NANTES TOUTES AIDES - ASTA</t>
  </si>
  <si>
    <t>NIEUL TENNIS DE TABLE</t>
  </si>
  <si>
    <t>NOIRMOUTIER AL</t>
  </si>
  <si>
    <t>NORT SUR ERDRE N.A.C.T.T.</t>
  </si>
  <si>
    <t>NUEIL TENNIS DE TABLE</t>
  </si>
  <si>
    <t>NUILLE l'HUISSERIE</t>
  </si>
  <si>
    <t>OREE D'ANJOU TT</t>
  </si>
  <si>
    <t>ORVAULT SPORT TENNIS DE TABLE</t>
  </si>
  <si>
    <t>PALLET (LE) TT</t>
  </si>
  <si>
    <t>PARCE TT</t>
  </si>
  <si>
    <t>PAZENAISE T.T.</t>
  </si>
  <si>
    <t>PELLERIN (LE)</t>
  </si>
  <si>
    <t>PENHOET U.M.</t>
  </si>
  <si>
    <t>PETIT MARS T.T.</t>
  </si>
  <si>
    <t>PLESSIS GRAMMOIRE (LE)-ASC</t>
  </si>
  <si>
    <t>POIRE SUR VIE AL</t>
  </si>
  <si>
    <t>POMJEANNAIS Tennis de Table</t>
  </si>
  <si>
    <t>POMMERIEUX Eclair Sports</t>
  </si>
  <si>
    <t>PONTS DE CE (LES) - AAEEC</t>
  </si>
  <si>
    <t>PORT BRILLET</t>
  </si>
  <si>
    <t>POUEZE-LOUROUX - UP</t>
  </si>
  <si>
    <t>POULIGUEN (LE)</t>
  </si>
  <si>
    <t>POUZAUGES A.C.T.T.</t>
  </si>
  <si>
    <t>PRE EN PAIL Intrepide</t>
  </si>
  <si>
    <t>RACING CLUB TT TALMONDAIS - RC3T</t>
  </si>
  <si>
    <t>RENAZEEN Tennis de Table</t>
  </si>
  <si>
    <t>REZE AEPR</t>
  </si>
  <si>
    <t>REZE TENNIS DE TABLE</t>
  </si>
  <si>
    <t>ROCHEFORT-BEAULIEU T.T.</t>
  </si>
  <si>
    <t>RUAUDIN TENNIS DE TABLE</t>
  </si>
  <si>
    <t>RUILLE FROID FONDS P.P.C</t>
  </si>
  <si>
    <t>SABLE TENNIS DE TABLE</t>
  </si>
  <si>
    <t>SACE MARTIGNE AS</t>
  </si>
  <si>
    <t>SAFFRE TREFFIEUX TT AS</t>
  </si>
  <si>
    <t>SAINT PAVACE AS/NEUVILLE</t>
  </si>
  <si>
    <t>SAINTE JAMME TT</t>
  </si>
  <si>
    <t>SALLERTAINE TTM</t>
  </si>
  <si>
    <t>SAUMUR TTSC</t>
  </si>
  <si>
    <t>SAVIGNE L EVEQUE TT</t>
  </si>
  <si>
    <t>SEGUINIERE (LA) TT</t>
  </si>
  <si>
    <t>SELLE CRAONNAISE(la)S.L</t>
  </si>
  <si>
    <t>SILLE DU PAYS T.T.C.</t>
  </si>
  <si>
    <t>SIMPLE COSMES AS</t>
  </si>
  <si>
    <t>SORINIERES (LES)</t>
  </si>
  <si>
    <t>SOULAIRE ET BOURG PING PONG</t>
  </si>
  <si>
    <t>SOULGE ARGENTRE Entente</t>
  </si>
  <si>
    <t>SPAY CP</t>
  </si>
  <si>
    <t>ST AIGNAN SUR ROE Espoir</t>
  </si>
  <si>
    <t>ST ANDRE DE LA MARCHE TT</t>
  </si>
  <si>
    <t>ST ANDRE G. D OIE US</t>
  </si>
  <si>
    <t>ST AUBIN-ST MARTIN-GAUBR.</t>
  </si>
  <si>
    <t>ST BARTHELEMY T2T</t>
  </si>
  <si>
    <t>St BERTHEVIN/St LOUP-53 US</t>
  </si>
  <si>
    <t>ST BREVIN T.T.</t>
  </si>
  <si>
    <t>ST CHRISTOPHE DU LIGNERON</t>
  </si>
  <si>
    <t>ST COLOMBAN T.T.</t>
  </si>
  <si>
    <t>ST DENIS CHEVASSE ES</t>
  </si>
  <si>
    <t>ST DENIS D ANJOU Eclair</t>
  </si>
  <si>
    <t>ST DENIS DE GASTINES J.G</t>
  </si>
  <si>
    <t>ST ETIENNE TENNIS DE TABLE</t>
  </si>
  <si>
    <t>ST FLORENT TENNIS DE TABLE</t>
  </si>
  <si>
    <t>ST GEORGES PING SGSL</t>
  </si>
  <si>
    <t>ST GEORGES SUR ERVE</t>
  </si>
  <si>
    <t>ST GERMAIN SUR MOINE EPM</t>
  </si>
  <si>
    <t>ST GILLES EP</t>
  </si>
  <si>
    <t>ST HERBLAIN A.S.H.</t>
  </si>
  <si>
    <t>ST HERBLAIN T.T.</t>
  </si>
  <si>
    <t>ST LAURENT S/S ASCM</t>
  </si>
  <si>
    <t>ST MACAIRE EN MAUGES ASPM</t>
  </si>
  <si>
    <t>ST MARS LA JAILLE TENNIS TABLE</t>
  </si>
  <si>
    <t>ST MARS LE CELLIER</t>
  </si>
  <si>
    <t>ST MARS REORTHE TT</t>
  </si>
  <si>
    <t>ST MARTIN NOYERS ESMTT</t>
  </si>
  <si>
    <t>ST MELAINE-MOZE LOIRE-AUBANCE TT</t>
  </si>
  <si>
    <t>ST MESMIN/MONTOURNAIS AECM TT</t>
  </si>
  <si>
    <t>ST MICHEL CHEF CHEF  TTMT</t>
  </si>
  <si>
    <t>ST NAZAIRE LEON BLUM TT</t>
  </si>
  <si>
    <t>ST NAZAIRE TENNIS DE TABLE</t>
  </si>
  <si>
    <t>ST PAUL EN P. FARFADETS TT</t>
  </si>
  <si>
    <t>ST PHILBERT T.T.</t>
  </si>
  <si>
    <t>ST PIERRE DES LANDES T.T</t>
  </si>
  <si>
    <t>ST PIERRE LA COUR Club Pongiste</t>
  </si>
  <si>
    <t>ST QUENTIN LES ANGES T.Table</t>
  </si>
  <si>
    <t>ST SEBASTIEN P.P.C.</t>
  </si>
  <si>
    <t>ST SYLVAIN D ANJOU ASTT</t>
  </si>
  <si>
    <t>ST VINCENT SUR GRAON</t>
  </si>
  <si>
    <t>STE FLAIVE LS</t>
  </si>
  <si>
    <t>STE FLO/VENDRENNES ES</t>
  </si>
  <si>
    <t>STE GEMMES S/LOIRE R.G.</t>
  </si>
  <si>
    <t>STE GEMMES Tennis de Table</t>
  </si>
  <si>
    <t>SUD VILAINE GOELANDS</t>
  </si>
  <si>
    <t>TARDIERE CTT</t>
  </si>
  <si>
    <t>TEILLE C.P.</t>
  </si>
  <si>
    <t>TELOCHE TT</t>
  </si>
  <si>
    <t>TENNIS DE TABLE CLUB GARNACHOIS</t>
  </si>
  <si>
    <t>TESSOUALLE (LA) - E.A.</t>
  </si>
  <si>
    <t>THOUARE TT</t>
  </si>
  <si>
    <t>TIERCE A.S.T.T.</t>
  </si>
  <si>
    <t>TORFOU Vaillants</t>
  </si>
  <si>
    <t>TRANGE Tennis de Table ASLC</t>
  </si>
  <si>
    <t>TRANS ST THOMAS E.S</t>
  </si>
  <si>
    <t>TREILLIERES A.L.</t>
  </si>
  <si>
    <t>TRELAZE Foyer Esperance</t>
  </si>
  <si>
    <t>TREMENTINES Avenir Tennis Table</t>
  </si>
  <si>
    <t>TRIGNAC TENNIS DE TABLE</t>
  </si>
  <si>
    <t>TT CLISSONNAIS</t>
  </si>
  <si>
    <t>TT GENETOUZE / VENANSAULT</t>
  </si>
  <si>
    <t>TT MONTS ET VALLEES</t>
  </si>
  <si>
    <t>US BEAUREPAIRE / ST FULGENT</t>
  </si>
  <si>
    <t>VAIGES Tennis de Table</t>
  </si>
  <si>
    <t>VALLEE D'ORTHE U.S</t>
  </si>
  <si>
    <t>VARADES A.S.C.P.</t>
  </si>
  <si>
    <t>VAUTORTE A.S</t>
  </si>
  <si>
    <t>VERNANTES Reveil Vernantais</t>
  </si>
  <si>
    <t>VERTOU ASPV</t>
  </si>
  <si>
    <t>VIEILLEVIGNE A.P.</t>
  </si>
  <si>
    <t>VIHIERS Foyer Laique</t>
  </si>
  <si>
    <t>VILLEDIEU LA BLOUERE T.T.</t>
  </si>
  <si>
    <t>VILLENEUVE EN RETZ   TT</t>
  </si>
  <si>
    <t>VILLEVEQUE SOUCELLES ASC</t>
  </si>
  <si>
    <t>VIVY-GENNES Entente</t>
  </si>
  <si>
    <t>YVRE L EVEQUE E.P.</t>
  </si>
  <si>
    <t>PF</t>
  </si>
  <si>
    <t>BF</t>
  </si>
  <si>
    <t>MF</t>
  </si>
  <si>
    <t>CF</t>
  </si>
  <si>
    <t>JF</t>
  </si>
  <si>
    <t>PG</t>
  </si>
  <si>
    <t>BG</t>
  </si>
  <si>
    <t>MG</t>
  </si>
  <si>
    <t>JG</t>
  </si>
  <si>
    <t>CG</t>
  </si>
  <si>
    <t>TOT</t>
  </si>
  <si>
    <t>POINTS CLASSEMENT</t>
  </si>
  <si>
    <t>FILLES</t>
  </si>
  <si>
    <t>GARÇONS</t>
  </si>
  <si>
    <t>CRITERIUM FEDERAL</t>
  </si>
  <si>
    <t>AIGREFEUILLAIS C.P.</t>
  </si>
  <si>
    <t>Pts CLT F</t>
  </si>
  <si>
    <t>PTS CLT G</t>
  </si>
  <si>
    <t>PTS BJEU</t>
  </si>
  <si>
    <t>TOTAL Pts</t>
  </si>
  <si>
    <t>MARSAUD</t>
  </si>
  <si>
    <t>BRIN</t>
  </si>
  <si>
    <t>GRISON</t>
  </si>
  <si>
    <t/>
  </si>
  <si>
    <t>Place</t>
  </si>
  <si>
    <t>Pts GPX</t>
  </si>
  <si>
    <t>TOTAL GP</t>
  </si>
  <si>
    <t>POUSSINES</t>
  </si>
  <si>
    <t>TOTAL FR</t>
  </si>
  <si>
    <t>WIBAUX</t>
  </si>
  <si>
    <t>ROCHUT</t>
  </si>
  <si>
    <t>OUVRARD</t>
  </si>
  <si>
    <t>GAUVRIT</t>
  </si>
  <si>
    <t>C2</t>
  </si>
  <si>
    <t>C1</t>
  </si>
  <si>
    <t>FERRIERE VENDEE TENNIS DE</t>
  </si>
  <si>
    <t>LE MANS SARTHE TENNIS DE</t>
  </si>
  <si>
    <t>J3</t>
  </si>
  <si>
    <t>J1</t>
  </si>
  <si>
    <t>J2</t>
  </si>
  <si>
    <t>CHANGE UNION SPORTIVE</t>
  </si>
  <si>
    <t>NANTES ST JOSEPH TENNIS D</t>
  </si>
  <si>
    <t>B2</t>
  </si>
  <si>
    <t>B1</t>
  </si>
  <si>
    <t>ORVAULT SPORT TENNIS DE T</t>
  </si>
  <si>
    <t>M2</t>
  </si>
  <si>
    <t>M1</t>
  </si>
  <si>
    <t>ST NAZAIRE TENNIS DE TABL</t>
  </si>
  <si>
    <t>DERRE</t>
  </si>
  <si>
    <t>MAÏANA</t>
  </si>
  <si>
    <t>DURAND</t>
  </si>
  <si>
    <t>NOUBLANCHE</t>
  </si>
  <si>
    <t>1/32</t>
  </si>
  <si>
    <t>1/16</t>
  </si>
  <si>
    <t>1/8</t>
  </si>
  <si>
    <t>1/4</t>
  </si>
  <si>
    <t>1/2</t>
  </si>
  <si>
    <t>Finale</t>
  </si>
  <si>
    <t>V</t>
  </si>
  <si>
    <t>F</t>
  </si>
  <si>
    <t>1/2F</t>
  </si>
  <si>
    <t>1/4F</t>
  </si>
  <si>
    <t>1/8F</t>
  </si>
  <si>
    <t>4° pou</t>
  </si>
  <si>
    <t>PTS</t>
  </si>
  <si>
    <t>TOTAL</t>
  </si>
  <si>
    <t>Éq 1</t>
  </si>
  <si>
    <t>Éq 2</t>
  </si>
  <si>
    <t>BOSSIS Axel</t>
  </si>
  <si>
    <t>GALAIS Theo</t>
  </si>
  <si>
    <t>Joueur</t>
  </si>
  <si>
    <t>Club</t>
  </si>
  <si>
    <t>NANTES ST JOSEPH TENNIS DE TAB...</t>
  </si>
  <si>
    <t>ST PIERRE LA COUR Club Pongist...</t>
  </si>
  <si>
    <t>LES LOUPS D'ANGERS TT</t>
  </si>
  <si>
    <t>FERRIERE VENDEE TENNIS DE TABL...</t>
  </si>
  <si>
    <t>CADETS</t>
  </si>
  <si>
    <t>CADETTES</t>
  </si>
  <si>
    <t>BENJAMINS</t>
  </si>
  <si>
    <t>BENJAMINES</t>
  </si>
  <si>
    <t xml:space="preserve"> GUERIN Jade</t>
  </si>
  <si>
    <t xml:space="preserve"> VALLEE Emma</t>
  </si>
  <si>
    <t xml:space="preserve"> BONNEAU Anne Lise</t>
  </si>
  <si>
    <t xml:space="preserve"> BERRADA Dina</t>
  </si>
  <si>
    <t xml:space="preserve"> MAGUERY Flavie</t>
  </si>
  <si>
    <t xml:space="preserve"> MACHARD Maina</t>
  </si>
  <si>
    <t xml:space="preserve"> BUREAU Clemence</t>
  </si>
  <si>
    <t xml:space="preserve"> DUGAST Jeanne</t>
  </si>
  <si>
    <t xml:space="preserve"> HAUZERAY Lia</t>
  </si>
  <si>
    <t xml:space="preserve"> SALEY Leilani</t>
  </si>
  <si>
    <t xml:space="preserve"> DEMEY Sarah</t>
  </si>
  <si>
    <t xml:space="preserve"> BILLY Cassandre</t>
  </si>
  <si>
    <t xml:space="preserve"> HAMELIN Anaelle</t>
  </si>
  <si>
    <t xml:space="preserve"> HEDOUIN Lucie</t>
  </si>
  <si>
    <t xml:space="preserve"> ORIEUX Lea</t>
  </si>
  <si>
    <t xml:space="preserve"> HAIGRON Emilie</t>
  </si>
  <si>
    <t xml:space="preserve"> GOLAB Mathias</t>
  </si>
  <si>
    <t xml:space="preserve"> LANDREAU Antonin</t>
  </si>
  <si>
    <t xml:space="preserve"> DENECHERE Nathan</t>
  </si>
  <si>
    <t xml:space="preserve"> ALLAIRE Romain</t>
  </si>
  <si>
    <t xml:space="preserve"> PILARD Nathan</t>
  </si>
  <si>
    <t xml:space="preserve"> BOUYER Eliott</t>
  </si>
  <si>
    <t xml:space="preserve"> GALAIS Theo</t>
  </si>
  <si>
    <t xml:space="preserve"> CAUDOUX Romain</t>
  </si>
  <si>
    <t xml:space="preserve"> METAYER Victor</t>
  </si>
  <si>
    <t xml:space="preserve"> ROBERT Toni</t>
  </si>
  <si>
    <t xml:space="preserve"> GUIBERT Ethan</t>
  </si>
  <si>
    <t xml:space="preserve"> MIRALLES Youri</t>
  </si>
  <si>
    <t xml:space="preserve"> RABILLER Victor</t>
  </si>
  <si>
    <t xml:space="preserve"> DELESTRE Noah</t>
  </si>
  <si>
    <t xml:space="preserve"> LE BRETON Aurelien</t>
  </si>
  <si>
    <t xml:space="preserve"> CORTET Ylann</t>
  </si>
  <si>
    <t xml:space="preserve"> CHARNY Arwen</t>
  </si>
  <si>
    <t xml:space="preserve"> FONTAINE Eva</t>
  </si>
  <si>
    <t xml:space="preserve"> ROCHUT Albane</t>
  </si>
  <si>
    <t xml:space="preserve"> WIBAUX Emma</t>
  </si>
  <si>
    <t xml:space="preserve"> DENIAUD Lola</t>
  </si>
  <si>
    <t xml:space="preserve"> LANGEVIN Leila</t>
  </si>
  <si>
    <t xml:space="preserve"> GIRARD Chloe</t>
  </si>
  <si>
    <t xml:space="preserve"> SCHLACHTER Maelle</t>
  </si>
  <si>
    <t xml:space="preserve"> RABILLER Manon</t>
  </si>
  <si>
    <t xml:space="preserve"> OUVRARD Lucie</t>
  </si>
  <si>
    <t xml:space="preserve"> MENAGER Chloe</t>
  </si>
  <si>
    <t xml:space="preserve"> RICHARD Alienor</t>
  </si>
  <si>
    <t xml:space="preserve"> RABILLER Berenice</t>
  </si>
  <si>
    <t xml:space="preserve"> LE GALL Loic</t>
  </si>
  <si>
    <t xml:space="preserve"> GABILLARD Mael</t>
  </si>
  <si>
    <t xml:space="preserve"> RICHARD Nikita</t>
  </si>
  <si>
    <t xml:space="preserve"> BAHUAUD Mathieu</t>
  </si>
  <si>
    <t xml:space="preserve"> TESSIER Noah</t>
  </si>
  <si>
    <t xml:space="preserve"> LEROUX Tilian</t>
  </si>
  <si>
    <t xml:space="preserve"> RICHARD Axel</t>
  </si>
  <si>
    <t xml:space="preserve"> LAFLECHE Martin</t>
  </si>
  <si>
    <t xml:space="preserve"> BARON Brieuc</t>
  </si>
  <si>
    <t xml:space="preserve"> DESAILLY Simon</t>
  </si>
  <si>
    <t xml:space="preserve"> LIAIGRE Louca</t>
  </si>
  <si>
    <t xml:space="preserve"> BAUDOUIN Arthur</t>
  </si>
  <si>
    <t xml:space="preserve"> SORNIN Mathis</t>
  </si>
  <si>
    <t xml:space="preserve"> NEVEU Soham</t>
  </si>
  <si>
    <t xml:space="preserve"> ROIGNARD Ibrahim</t>
  </si>
  <si>
    <t xml:space="preserve"> FALLOU Robin</t>
  </si>
  <si>
    <t xml:space="preserve"> LANGEVIN Yahiko</t>
  </si>
  <si>
    <t xml:space="preserve"> LAPIERRE Octave</t>
  </si>
  <si>
    <t xml:space="preserve"> KERZERHO Vadim</t>
  </si>
  <si>
    <t xml:space="preserve"> LALOUE Bastien</t>
  </si>
  <si>
    <t xml:space="preserve"> HERCE Valentin</t>
  </si>
  <si>
    <t xml:space="preserve"> DENECHEAU Achille</t>
  </si>
  <si>
    <t xml:space="preserve"> LEPROUST Robin</t>
  </si>
  <si>
    <t xml:space="preserve"> EL FEHRI Evan</t>
  </si>
  <si>
    <t xml:space="preserve"> BITSHILUALUA Samuel</t>
  </si>
  <si>
    <t xml:space="preserve"> ALLAIZEAU Noe</t>
  </si>
  <si>
    <t xml:space="preserve"> PHAN Luu-Ly</t>
  </si>
  <si>
    <t xml:space="preserve"> SOULLARD Clara</t>
  </si>
  <si>
    <t xml:space="preserve"> MELL PELE Alexis</t>
  </si>
  <si>
    <t xml:space="preserve"> MESSÉ Quentin</t>
  </si>
  <si>
    <t xml:space="preserve"> GREORY-GARREAU Roméo</t>
  </si>
  <si>
    <t xml:space="preserve"> SURAND Clémence</t>
  </si>
  <si>
    <t xml:space="preserve"> COUET Marie-Charlotte</t>
  </si>
  <si>
    <t xml:space="preserve"> DURAND Pauline</t>
  </si>
  <si>
    <t xml:space="preserve"> LACROIX Shanna</t>
  </si>
  <si>
    <t xml:space="preserve"> LIGER Lena</t>
  </si>
  <si>
    <t xml:space="preserve"> LEBRASSEUR Noah</t>
  </si>
  <si>
    <t xml:space="preserve"> KERDAVID Corentin</t>
  </si>
  <si>
    <t xml:space="preserve"> RICHARD Corentin</t>
  </si>
  <si>
    <t xml:space="preserve"> DOUARD Timeo</t>
  </si>
  <si>
    <t xml:space="preserve"> GAUTIER Mael</t>
  </si>
  <si>
    <t xml:space="preserve"> BELAUD Valentin</t>
  </si>
  <si>
    <t xml:space="preserve"> SERDOBBEL Leon</t>
  </si>
  <si>
    <t xml:space="preserve"> BODIN Mael</t>
  </si>
  <si>
    <t xml:space="preserve"> TOMAS Lenny</t>
  </si>
  <si>
    <t xml:space="preserve"> NOUBLANCHE Raphael</t>
  </si>
  <si>
    <t xml:space="preserve"> SLIMANI Yanis</t>
  </si>
  <si>
    <t xml:space="preserve"> BRUNEAU Enzo</t>
  </si>
  <si>
    <t xml:space="preserve"> GELE FORT Axel</t>
  </si>
  <si>
    <t xml:space="preserve"> BOURDONNE Paul</t>
  </si>
  <si>
    <t xml:space="preserve"> LIAIGRE Ezio</t>
  </si>
  <si>
    <t xml:space="preserve"> GORCE Clementine</t>
  </si>
  <si>
    <t xml:space="preserve"> GAUTIER Constance</t>
  </si>
  <si>
    <t xml:space="preserve"> GRISON Jodie</t>
  </si>
  <si>
    <t xml:space="preserve"> REITZ Pauline</t>
  </si>
  <si>
    <t xml:space="preserve"> BOUFFELIERE Doriane</t>
  </si>
  <si>
    <t xml:space="preserve"> RETAILLEAU Tom</t>
  </si>
  <si>
    <t xml:space="preserve"> BOSSIS Axel</t>
  </si>
  <si>
    <t xml:space="preserve"> HUET Louis</t>
  </si>
  <si>
    <t xml:space="preserve"> MOTTIER Antoine</t>
  </si>
  <si>
    <t xml:space="preserve"> JOUBERT Gabin</t>
  </si>
  <si>
    <t xml:space="preserve"> MARSAUD Noa</t>
  </si>
  <si>
    <t xml:space="preserve"> BUCHARD Isidore</t>
  </si>
  <si>
    <t xml:space="preserve"> POILANE Lenny</t>
  </si>
  <si>
    <t xml:space="preserve"> NEAU Mahe</t>
  </si>
  <si>
    <t>ROCHUT Albane</t>
  </si>
  <si>
    <t>Pts</t>
  </si>
  <si>
    <t>Poussins</t>
  </si>
  <si>
    <t>Minimes F</t>
  </si>
  <si>
    <t>Minimes G</t>
  </si>
  <si>
    <t>Juniors F</t>
  </si>
  <si>
    <t>Juniors G</t>
  </si>
  <si>
    <t>-</t>
  </si>
  <si>
    <t>PICHON</t>
  </si>
  <si>
    <t>CARQUEFOU TENNIS DE TABLE</t>
  </si>
  <si>
    <t>STE JAMME MAINE COEUR SARTHE TT</t>
  </si>
  <si>
    <t>TENNIS DE TABLE LA ROCHE VENDEE</t>
  </si>
  <si>
    <t xml:space="preserve">Sporting Club Jardais Tennis de </t>
  </si>
  <si>
    <t>ALTTAN AUBIGNY/NESMY T.T. (A.L.)</t>
  </si>
  <si>
    <t xml:space="preserve">DURTAL Les Nipongs </t>
  </si>
  <si>
    <t>CERCLE PONGISTE DE PAIMBOEUF</t>
  </si>
  <si>
    <t>LE MANS CSCM TT</t>
  </si>
  <si>
    <t>LOIGNEEN Club Pongiste</t>
  </si>
  <si>
    <t>J4</t>
  </si>
  <si>
    <t>SYLVAIN</t>
  </si>
  <si>
    <t>JULIEN</t>
  </si>
  <si>
    <t>LALOUE</t>
  </si>
  <si>
    <t>LAPIERRE</t>
  </si>
  <si>
    <t>PHAN</t>
  </si>
  <si>
    <t>LE GALL Loic</t>
  </si>
  <si>
    <t>GABILLARD Mael</t>
  </si>
  <si>
    <t>TESSIER Noah</t>
  </si>
  <si>
    <t>KERDAVID Corentin</t>
  </si>
  <si>
    <t>LEROUX Tilian</t>
  </si>
  <si>
    <t>VERCHERE Simon</t>
  </si>
  <si>
    <t>LEBRASSEUR Noah</t>
  </si>
  <si>
    <t>LALOUE Bastien</t>
  </si>
  <si>
    <t>DENIAUD Lola</t>
  </si>
  <si>
    <t>WIBAUX Emma</t>
  </si>
  <si>
    <t>DURAND Pauline</t>
  </si>
  <si>
    <t>BERRADA Dina</t>
  </si>
  <si>
    <t>MACHARD Maina</t>
  </si>
  <si>
    <t>BOUYER Eliott</t>
  </si>
  <si>
    <t>MORIN Tais</t>
  </si>
  <si>
    <t>LAPIERRE Octave</t>
  </si>
  <si>
    <t>PILARD Nathan</t>
  </si>
  <si>
    <t>BAHUAUD Mathieu</t>
  </si>
  <si>
    <t>RUPIL</t>
  </si>
  <si>
    <t>E</t>
  </si>
  <si>
    <t>MESANGER ATT</t>
  </si>
  <si>
    <t>LE CROISIC ESPADON TENNIS TABLE</t>
  </si>
  <si>
    <t>TAGNE</t>
  </si>
  <si>
    <t>CAILLAUD</t>
  </si>
  <si>
    <t>SOULLARD</t>
  </si>
  <si>
    <t>LANGEVIN Yahiko</t>
  </si>
  <si>
    <t>SOULLARD Clara</t>
  </si>
  <si>
    <t>BERTRAIT</t>
  </si>
  <si>
    <t>x</t>
  </si>
  <si>
    <t>CHOLET Alliance Tennis de Table</t>
  </si>
  <si>
    <t>SURAND Clémence</t>
  </si>
  <si>
    <t>ALVES Taina-Flor</t>
  </si>
  <si>
    <t>EL FEHRI</t>
  </si>
  <si>
    <t>COUPE</t>
  </si>
  <si>
    <t>HAMELIN</t>
  </si>
  <si>
    <t>ANAËLLE</t>
  </si>
  <si>
    <t>DEMEY Sarah</t>
  </si>
  <si>
    <t>BUREAU Clemence</t>
  </si>
  <si>
    <t>POITTEVIN DE LA FREG</t>
  </si>
  <si>
    <t>BUCHARD</t>
  </si>
  <si>
    <t>ROGER</t>
  </si>
  <si>
    <t>Club nom</t>
  </si>
  <si>
    <t>12440101</t>
  </si>
  <si>
    <t>12850028</t>
  </si>
  <si>
    <t>12490055</t>
  </si>
  <si>
    <t>12851016</t>
  </si>
  <si>
    <t>12530105</t>
  </si>
  <si>
    <t>12440026</t>
  </si>
  <si>
    <t>12490067</t>
  </si>
  <si>
    <t>12490134</t>
  </si>
  <si>
    <t>12490029</t>
  </si>
  <si>
    <t>12850078</t>
  </si>
  <si>
    <t>12720034</t>
  </si>
  <si>
    <t>12720079</t>
  </si>
  <si>
    <t>12720008</t>
  </si>
  <si>
    <t>12530127</t>
  </si>
  <si>
    <t>12440039</t>
  </si>
  <si>
    <t>ASAGTT HAIE FOUASSIERE (LA)</t>
  </si>
  <si>
    <t>12538909</t>
  </si>
  <si>
    <t>12440227</t>
  </si>
  <si>
    <t>12850031</t>
  </si>
  <si>
    <t>12490063</t>
  </si>
  <si>
    <t>12530090</t>
  </si>
  <si>
    <t>AZE Tennis de Table</t>
  </si>
  <si>
    <t>12530001</t>
  </si>
  <si>
    <t>12530109</t>
  </si>
  <si>
    <t>12490044</t>
  </si>
  <si>
    <t>12490129</t>
  </si>
  <si>
    <t>12538910</t>
  </si>
  <si>
    <t>12530021</t>
  </si>
  <si>
    <t>12490115</t>
  </si>
  <si>
    <t>BEAUCOUZE Sporting club</t>
  </si>
  <si>
    <t>12850033</t>
  </si>
  <si>
    <t>12490117</t>
  </si>
  <si>
    <t>12850125</t>
  </si>
  <si>
    <t>12490107</t>
  </si>
  <si>
    <t>12850016</t>
  </si>
  <si>
    <t>12440279</t>
  </si>
  <si>
    <t>12440054</t>
  </si>
  <si>
    <t>BESNE TENNIS DE TABLE</t>
  </si>
  <si>
    <t>12538908</t>
  </si>
  <si>
    <t>12490004</t>
  </si>
  <si>
    <t>12530020</t>
  </si>
  <si>
    <t>12720041</t>
  </si>
  <si>
    <t>12440081</t>
  </si>
  <si>
    <t>12490038</t>
  </si>
  <si>
    <t>12440154</t>
  </si>
  <si>
    <t>12850012</t>
  </si>
  <si>
    <t>12530008</t>
  </si>
  <si>
    <t>12850126</t>
  </si>
  <si>
    <t>12440025</t>
  </si>
  <si>
    <t>12850143</t>
  </si>
  <si>
    <t>12440015</t>
  </si>
  <si>
    <t>12440160</t>
  </si>
  <si>
    <t>12490018</t>
  </si>
  <si>
    <t>12440048</t>
  </si>
  <si>
    <t>12440028</t>
  </si>
  <si>
    <t>12490019</t>
  </si>
  <si>
    <t>CHACE-DISTRE-VARRAINS PING</t>
  </si>
  <si>
    <t>12850026</t>
  </si>
  <si>
    <t>12490068</t>
  </si>
  <si>
    <t>12720091</t>
  </si>
  <si>
    <t>12720051</t>
  </si>
  <si>
    <t>12530060</t>
  </si>
  <si>
    <t>12850172</t>
  </si>
  <si>
    <t>12440033</t>
  </si>
  <si>
    <t>12530062</t>
  </si>
  <si>
    <t>12530042</t>
  </si>
  <si>
    <t>12720021</t>
  </si>
  <si>
    <t>12530018</t>
  </si>
  <si>
    <t>12440030</t>
  </si>
  <si>
    <t>12530147</t>
  </si>
  <si>
    <t>12530124</t>
  </si>
  <si>
    <t>12850051</t>
  </si>
  <si>
    <t>12440073</t>
  </si>
  <si>
    <t>12850037</t>
  </si>
  <si>
    <t>12530025</t>
  </si>
  <si>
    <t>12490088</t>
  </si>
  <si>
    <t>12440262</t>
  </si>
  <si>
    <t>12490132</t>
  </si>
  <si>
    <t>12440070</t>
  </si>
  <si>
    <t>12850104</t>
  </si>
  <si>
    <t>12720052</t>
  </si>
  <si>
    <t>COLSG LAIGNE SAINT GERVAIS</t>
  </si>
  <si>
    <t>12850046</t>
  </si>
  <si>
    <t>12530051</t>
  </si>
  <si>
    <t>12440035</t>
  </si>
  <si>
    <t>COMMERCANTS (LES)</t>
  </si>
  <si>
    <t>12720078</t>
  </si>
  <si>
    <t>12530136</t>
  </si>
  <si>
    <t>12440140</t>
  </si>
  <si>
    <t>12490026</t>
  </si>
  <si>
    <t>12530087</t>
  </si>
  <si>
    <t>12440193</t>
  </si>
  <si>
    <t>12440236</t>
  </si>
  <si>
    <t>12440034</t>
  </si>
  <si>
    <t>12440016</t>
  </si>
  <si>
    <t>12720028</t>
  </si>
  <si>
    <t>12530023</t>
  </si>
  <si>
    <t>12530054</t>
  </si>
  <si>
    <t>12530055</t>
  </si>
  <si>
    <t>12720092</t>
  </si>
  <si>
    <t>12490021</t>
  </si>
  <si>
    <t>12490106</t>
  </si>
  <si>
    <t>12440218</t>
  </si>
  <si>
    <t>12850043</t>
  </si>
  <si>
    <t>12530017</t>
  </si>
  <si>
    <t>12850040</t>
  </si>
  <si>
    <t>12720067</t>
  </si>
  <si>
    <t>12490052</t>
  </si>
  <si>
    <t>12530016</t>
  </si>
  <si>
    <t>12490127</t>
  </si>
  <si>
    <t>12720029</t>
  </si>
  <si>
    <t>12850024</t>
  </si>
  <si>
    <t>12490024</t>
  </si>
  <si>
    <t>12850138</t>
  </si>
  <si>
    <t>12850020</t>
  </si>
  <si>
    <t>12530010</t>
  </si>
  <si>
    <t>12720110</t>
  </si>
  <si>
    <t>12530005</t>
  </si>
  <si>
    <t>GASTINES BALLOTS AS</t>
  </si>
  <si>
    <t>12440191</t>
  </si>
  <si>
    <t>12530074</t>
  </si>
  <si>
    <t>12490008</t>
  </si>
  <si>
    <t>12850162</t>
  </si>
  <si>
    <t>12530079</t>
  </si>
  <si>
    <t>12440238</t>
  </si>
  <si>
    <t>12440158</t>
  </si>
  <si>
    <t>12530038</t>
  </si>
  <si>
    <t>12530065</t>
  </si>
  <si>
    <t>12850171</t>
  </si>
  <si>
    <t>12851011</t>
  </si>
  <si>
    <t>12440031</t>
  </si>
  <si>
    <t>12530088</t>
  </si>
  <si>
    <t>12440097</t>
  </si>
  <si>
    <t>INDRE A.T.T.</t>
  </si>
  <si>
    <t>12530077</t>
  </si>
  <si>
    <t>12490131</t>
  </si>
  <si>
    <t>12440009</t>
  </si>
  <si>
    <t>12538899</t>
  </si>
  <si>
    <t>12720144</t>
  </si>
  <si>
    <t>12720102</t>
  </si>
  <si>
    <t>12530033</t>
  </si>
  <si>
    <t>12720042</t>
  </si>
  <si>
    <t>12720056</t>
  </si>
  <si>
    <t>12720108</t>
  </si>
  <si>
    <t>12720049</t>
  </si>
  <si>
    <t>12530003</t>
  </si>
  <si>
    <t>12850015</t>
  </si>
  <si>
    <t>12530068</t>
  </si>
  <si>
    <t>12538903</t>
  </si>
  <si>
    <t>12530114</t>
  </si>
  <si>
    <t>12530022</t>
  </si>
  <si>
    <t>12440285</t>
  </si>
  <si>
    <t>12851024</t>
  </si>
  <si>
    <t>12530120</t>
  </si>
  <si>
    <t>12720081</t>
  </si>
  <si>
    <t>12720154</t>
  </si>
  <si>
    <t>12720023</t>
  </si>
  <si>
    <t>12720155</t>
  </si>
  <si>
    <t>12720004</t>
  </si>
  <si>
    <t>12720104</t>
  </si>
  <si>
    <t>12720002</t>
  </si>
  <si>
    <t>12720050</t>
  </si>
  <si>
    <t>12440185</t>
  </si>
  <si>
    <t>12850007</t>
  </si>
  <si>
    <t>12490073</t>
  </si>
  <si>
    <t>12851030</t>
  </si>
  <si>
    <t>12440076</t>
  </si>
  <si>
    <t>12530143</t>
  </si>
  <si>
    <t>12530064</t>
  </si>
  <si>
    <t>12490069</t>
  </si>
  <si>
    <t>12490039</t>
  </si>
  <si>
    <t>12440104</t>
  </si>
  <si>
    <t>12720153</t>
  </si>
  <si>
    <t>12530035</t>
  </si>
  <si>
    <t>12850097</t>
  </si>
  <si>
    <t>12440066</t>
  </si>
  <si>
    <t>12850091</t>
  </si>
  <si>
    <t>12720066</t>
  </si>
  <si>
    <t>12530041</t>
  </si>
  <si>
    <t>12720020</t>
  </si>
  <si>
    <t>12440277</t>
  </si>
  <si>
    <t>12490074</t>
  </si>
  <si>
    <t>12440166</t>
  </si>
  <si>
    <t>12530036</t>
  </si>
  <si>
    <t>12720141</t>
  </si>
  <si>
    <t>12490124</t>
  </si>
  <si>
    <t>12490092</t>
  </si>
  <si>
    <t>12850134</t>
  </si>
  <si>
    <t>12440144</t>
  </si>
  <si>
    <t>12530078</t>
  </si>
  <si>
    <t>12720070</t>
  </si>
  <si>
    <t>12440014</t>
  </si>
  <si>
    <t>12720147</t>
  </si>
  <si>
    <t>12440094</t>
  </si>
  <si>
    <t>12720117</t>
  </si>
  <si>
    <t>12530070</t>
  </si>
  <si>
    <t>12440197</t>
  </si>
  <si>
    <t>12490057</t>
  </si>
  <si>
    <t>12490070</t>
  </si>
  <si>
    <t>12850021</t>
  </si>
  <si>
    <t>12850109</t>
  </si>
  <si>
    <t>12850108</t>
  </si>
  <si>
    <t>12530093</t>
  </si>
  <si>
    <t>12850030</t>
  </si>
  <si>
    <t>12440142</t>
  </si>
  <si>
    <t>12720016</t>
  </si>
  <si>
    <t>12490080</t>
  </si>
  <si>
    <t>12440093</t>
  </si>
  <si>
    <t>NANTES AS CHU</t>
  </si>
  <si>
    <t>12440001</t>
  </si>
  <si>
    <t>12440011</t>
  </si>
  <si>
    <t>NANTES ASPTT</t>
  </si>
  <si>
    <t>12440147</t>
  </si>
  <si>
    <t>12440004</t>
  </si>
  <si>
    <t>12440017</t>
  </si>
  <si>
    <t>12440116</t>
  </si>
  <si>
    <t>12440058</t>
  </si>
  <si>
    <t>12440281</t>
  </si>
  <si>
    <t>12440148</t>
  </si>
  <si>
    <t>12850170</t>
  </si>
  <si>
    <t>12850063</t>
  </si>
  <si>
    <t>12851032</t>
  </si>
  <si>
    <t>NORD EST VENDEE TT</t>
  </si>
  <si>
    <t>12440059</t>
  </si>
  <si>
    <t>12490128</t>
  </si>
  <si>
    <t>12530059</t>
  </si>
  <si>
    <t>12490122</t>
  </si>
  <si>
    <t>12440141</t>
  </si>
  <si>
    <t>12440139</t>
  </si>
  <si>
    <t>12720071</t>
  </si>
  <si>
    <t>12720027</t>
  </si>
  <si>
    <t>12440055</t>
  </si>
  <si>
    <t>12440074</t>
  </si>
  <si>
    <t>12440051</t>
  </si>
  <si>
    <t>12440151</t>
  </si>
  <si>
    <t>12490048</t>
  </si>
  <si>
    <t>12850142</t>
  </si>
  <si>
    <t>12490006</t>
  </si>
  <si>
    <t>12530099</t>
  </si>
  <si>
    <t>12440056</t>
  </si>
  <si>
    <t>12490076</t>
  </si>
  <si>
    <t>12530026</t>
  </si>
  <si>
    <t>12490023</t>
  </si>
  <si>
    <t>12440064</t>
  </si>
  <si>
    <t>12850069</t>
  </si>
  <si>
    <t>12530048</t>
  </si>
  <si>
    <t>12440195</t>
  </si>
  <si>
    <t>12851026</t>
  </si>
  <si>
    <t>12530108</t>
  </si>
  <si>
    <t>12440019</t>
  </si>
  <si>
    <t>12440020</t>
  </si>
  <si>
    <t>12490003</t>
  </si>
  <si>
    <t>12490040</t>
  </si>
  <si>
    <t>12720009</t>
  </si>
  <si>
    <t>12530119</t>
  </si>
  <si>
    <t>12720120</t>
  </si>
  <si>
    <t>12530072</t>
  </si>
  <si>
    <t>12440182</t>
  </si>
  <si>
    <t>12720084</t>
  </si>
  <si>
    <t>12850136</t>
  </si>
  <si>
    <t>12490037</t>
  </si>
  <si>
    <t>12440067</t>
  </si>
  <si>
    <t>12720048</t>
  </si>
  <si>
    <t>12490002</t>
  </si>
  <si>
    <t>SEGRÉ ANJOU BLEU TENNIS DE TABLE</t>
  </si>
  <si>
    <t>12490059</t>
  </si>
  <si>
    <t>12530061</t>
  </si>
  <si>
    <t>12720127</t>
  </si>
  <si>
    <t>12530146</t>
  </si>
  <si>
    <t>12440023</t>
  </si>
  <si>
    <t>12490123</t>
  </si>
  <si>
    <t>12530050</t>
  </si>
  <si>
    <t>12720062</t>
  </si>
  <si>
    <t>12850001</t>
  </si>
  <si>
    <t>12530011</t>
  </si>
  <si>
    <t>12490120</t>
  </si>
  <si>
    <t>12850042</t>
  </si>
  <si>
    <t>12850093</t>
  </si>
  <si>
    <t>12490062</t>
  </si>
  <si>
    <t>12530058</t>
  </si>
  <si>
    <t>12440029</t>
  </si>
  <si>
    <t>12850163</t>
  </si>
  <si>
    <t>12440075</t>
  </si>
  <si>
    <t>12850034</t>
  </si>
  <si>
    <t>12530144</t>
  </si>
  <si>
    <t>12530098</t>
  </si>
  <si>
    <t>12440274</t>
  </si>
  <si>
    <t>12851018</t>
  </si>
  <si>
    <t>12490046</t>
  </si>
  <si>
    <t>12530084</t>
  </si>
  <si>
    <t>12490066</t>
  </si>
  <si>
    <t>12850072</t>
  </si>
  <si>
    <t>12440008</t>
  </si>
  <si>
    <t>12440024</t>
  </si>
  <si>
    <t>12850057</t>
  </si>
  <si>
    <t>12440138</t>
  </si>
  <si>
    <t>12850014</t>
  </si>
  <si>
    <t>12490061</t>
  </si>
  <si>
    <t>12440282</t>
  </si>
  <si>
    <t>12440152</t>
  </si>
  <si>
    <t>12850135</t>
  </si>
  <si>
    <t>12850107</t>
  </si>
  <si>
    <t>12490098</t>
  </si>
  <si>
    <t>12850167</t>
  </si>
  <si>
    <t>12440199</t>
  </si>
  <si>
    <t>12440049</t>
  </si>
  <si>
    <t>12440266</t>
  </si>
  <si>
    <t>12850153</t>
  </si>
  <si>
    <t>12440087</t>
  </si>
  <si>
    <t>12530121</t>
  </si>
  <si>
    <t>12530095</t>
  </si>
  <si>
    <t>12530081</t>
  </si>
  <si>
    <t>12440021</t>
  </si>
  <si>
    <t>12490033</t>
  </si>
  <si>
    <t>12850154</t>
  </si>
  <si>
    <t>12850060</t>
  </si>
  <si>
    <t>12851012</t>
  </si>
  <si>
    <t>12490058</t>
  </si>
  <si>
    <t>12538900</t>
  </si>
  <si>
    <t>12720005</t>
  </si>
  <si>
    <t>12440084</t>
  </si>
  <si>
    <t>12440176</t>
  </si>
  <si>
    <t>12440239</t>
  </si>
  <si>
    <t>12850111</t>
  </si>
  <si>
    <t>12440099</t>
  </si>
  <si>
    <t>12720044</t>
  </si>
  <si>
    <t>12440032</t>
  </si>
  <si>
    <t>TENNIS DE TABLE  CLUB DE BLAIN</t>
  </si>
  <si>
    <t>12851028</t>
  </si>
  <si>
    <t>12850023</t>
  </si>
  <si>
    <t>12490043</t>
  </si>
  <si>
    <t>TENNIS DE TABLE VICO CHRISTINOIS</t>
  </si>
  <si>
    <t>12490060</t>
  </si>
  <si>
    <t>12440136</t>
  </si>
  <si>
    <t>12490030</t>
  </si>
  <si>
    <t>12490014</t>
  </si>
  <si>
    <t>12720058</t>
  </si>
  <si>
    <t>12530049</t>
  </si>
  <si>
    <t>12440125</t>
  </si>
  <si>
    <t>12490022</t>
  </si>
  <si>
    <t>12490020</t>
  </si>
  <si>
    <t>12440038</t>
  </si>
  <si>
    <t>12440260</t>
  </si>
  <si>
    <t>12850032</t>
  </si>
  <si>
    <t>12851025</t>
  </si>
  <si>
    <t>12490010</t>
  </si>
  <si>
    <t>TUFFALUN (AMBILLOU CH.) ASVR TT</t>
  </si>
  <si>
    <t>12851027</t>
  </si>
  <si>
    <t>12530067</t>
  </si>
  <si>
    <t>12530046</t>
  </si>
  <si>
    <t>12440127</t>
  </si>
  <si>
    <t>12530063</t>
  </si>
  <si>
    <t>12490064</t>
  </si>
  <si>
    <t>12440259</t>
  </si>
  <si>
    <t>12720045</t>
  </si>
  <si>
    <t>12440042</t>
  </si>
  <si>
    <t>12490036</t>
  </si>
  <si>
    <t>12490113</t>
  </si>
  <si>
    <t>12440206</t>
  </si>
  <si>
    <t>12490032</t>
  </si>
  <si>
    <t>12490027</t>
  </si>
  <si>
    <t>12720006</t>
  </si>
  <si>
    <t>Nathan</t>
  </si>
  <si>
    <t>Theo</t>
  </si>
  <si>
    <t>Mathieu</t>
  </si>
  <si>
    <t>Mael</t>
  </si>
  <si>
    <t>Julien</t>
  </si>
  <si>
    <t>ERNEENNE Sport Tennis de</t>
  </si>
  <si>
    <t>Loic</t>
  </si>
  <si>
    <t>Noa</t>
  </si>
  <si>
    <t>Noah</t>
  </si>
  <si>
    <t>SANDONA</t>
  </si>
  <si>
    <t>Quentin</t>
  </si>
  <si>
    <t>Simon</t>
  </si>
  <si>
    <t>Lilian</t>
  </si>
  <si>
    <t>Thibault</t>
  </si>
  <si>
    <t>Corentin</t>
  </si>
  <si>
    <t>Raphael</t>
  </si>
  <si>
    <t>Yahiko</t>
  </si>
  <si>
    <t>Bastien</t>
  </si>
  <si>
    <t>Timéo</t>
  </si>
  <si>
    <t>Tom</t>
  </si>
  <si>
    <t>Timeo</t>
  </si>
  <si>
    <t>Adam</t>
  </si>
  <si>
    <t>LEVASSOR</t>
  </si>
  <si>
    <t>Dylan</t>
  </si>
  <si>
    <t>GELE FORT</t>
  </si>
  <si>
    <t>HERBIERS (LES) TENNIS DE</t>
  </si>
  <si>
    <t>COUSSEAU</t>
  </si>
  <si>
    <t>Hugo</t>
  </si>
  <si>
    <t>Octave</t>
  </si>
  <si>
    <t>Evan</t>
  </si>
  <si>
    <t>Sarah</t>
  </si>
  <si>
    <t>Lucie</t>
  </si>
  <si>
    <t>Jodie</t>
  </si>
  <si>
    <t>Maina</t>
  </si>
  <si>
    <t>Chloe</t>
  </si>
  <si>
    <t>JOSEPH</t>
  </si>
  <si>
    <t>Melyne</t>
  </si>
  <si>
    <t>ST MELAINE-MOZE LOIRE-AUB</t>
  </si>
  <si>
    <t>Maelle</t>
  </si>
  <si>
    <t>Emma</t>
  </si>
  <si>
    <t>Dina</t>
  </si>
  <si>
    <t>Lola</t>
  </si>
  <si>
    <t>Leïla</t>
  </si>
  <si>
    <t>Manon</t>
  </si>
  <si>
    <t>Pauline</t>
  </si>
  <si>
    <t>Inès</t>
  </si>
  <si>
    <t>Alice</t>
  </si>
  <si>
    <t>Albane</t>
  </si>
  <si>
    <t>Luu-Ly</t>
  </si>
  <si>
    <t>May</t>
  </si>
  <si>
    <t>JOTTREAU</t>
  </si>
  <si>
    <t>Cindy</t>
  </si>
  <si>
    <t>VOISINE</t>
  </si>
  <si>
    <t>Maëlys</t>
  </si>
  <si>
    <t>Eden</t>
  </si>
  <si>
    <t>Océane</t>
  </si>
  <si>
    <t>VILLENEUVE</t>
  </si>
  <si>
    <t>Clara</t>
  </si>
  <si>
    <t>SURAND</t>
  </si>
  <si>
    <t>Clémence</t>
  </si>
  <si>
    <t>ALVES</t>
  </si>
  <si>
    <t>Taina-Flor</t>
  </si>
  <si>
    <t>GABILLET</t>
  </si>
  <si>
    <t>Jeanne</t>
  </si>
  <si>
    <t>BERGER</t>
  </si>
  <si>
    <t>Celian</t>
  </si>
  <si>
    <t>CHARMEL</t>
  </si>
  <si>
    <t>Ophélie</t>
  </si>
  <si>
    <t>STE JAMME MAINE COEUR SAR</t>
  </si>
  <si>
    <t>MOROHI GUIN</t>
  </si>
  <si>
    <t>Kealiihei</t>
  </si>
  <si>
    <t>VIVION</t>
  </si>
  <si>
    <t>MAZE AUTHION TENNIS DE TA</t>
  </si>
  <si>
    <t>RÉBILLÉ</t>
  </si>
  <si>
    <t>Béryle</t>
  </si>
  <si>
    <t>NOUBLANCHE Raphael</t>
  </si>
  <si>
    <t>BERTRAIT Tom</t>
  </si>
  <si>
    <t>LEVASSOR Dylan</t>
  </si>
  <si>
    <t>DOUARD Timeo</t>
  </si>
  <si>
    <t>POITTEVIN DE LA FREGONNIERE Timéo</t>
  </si>
  <si>
    <t>GELE FORT Axel</t>
  </si>
  <si>
    <t>SANDONA Quentin</t>
  </si>
  <si>
    <t>MARTIN Paul</t>
  </si>
  <si>
    <t>SYLVAIN Julien</t>
  </si>
  <si>
    <t>MOROHI GUIN Kealiihei</t>
  </si>
  <si>
    <t>CHARMEL Ophélie</t>
  </si>
  <si>
    <t>GABILLET Jeanne</t>
  </si>
  <si>
    <t>ROLLAND Celia</t>
  </si>
  <si>
    <t>PELLETREAU Noëmie</t>
  </si>
  <si>
    <t>VIVION Pauline</t>
  </si>
  <si>
    <t>PHAN Luu-Ly</t>
  </si>
  <si>
    <t>PICHON May</t>
  </si>
  <si>
    <t>GAUVRIT Adelie</t>
  </si>
  <si>
    <t>JOTTREAU Cindy</t>
  </si>
  <si>
    <t>LACROIX Shanna</t>
  </si>
  <si>
    <t>VOISINE Maëlys</t>
  </si>
  <si>
    <t>ROBIN Faustine</t>
  </si>
  <si>
    <t>ROGER Eden</t>
  </si>
  <si>
    <t>VOISINE Océane</t>
  </si>
  <si>
    <t>OUVRARD Lucie</t>
  </si>
  <si>
    <t>COUPE Alice</t>
  </si>
  <si>
    <t>SIRET Zoelie</t>
  </si>
  <si>
    <t>RUPIL Inès</t>
  </si>
  <si>
    <t>LANGEVIN Leïla</t>
  </si>
  <si>
    <t>TENIN Eléna</t>
  </si>
  <si>
    <t>HEDOUIN Lucie</t>
  </si>
  <si>
    <t>VINCENT Aelia</t>
  </si>
  <si>
    <t>ANCENIS ST GEREON</t>
  </si>
  <si>
    <t>Maxence</t>
  </si>
  <si>
    <t>LHUISSIER</t>
  </si>
  <si>
    <t>Nolan</t>
  </si>
  <si>
    <t>HOUDOU</t>
  </si>
  <si>
    <t>Julie</t>
  </si>
  <si>
    <t>GAUTHIER</t>
  </si>
  <si>
    <t>Eléa</t>
  </si>
  <si>
    <t>TENNIS DE TABLE LA ROCHE</t>
  </si>
  <si>
    <t>Antoine</t>
  </si>
  <si>
    <t>TAGNE Thibault</t>
  </si>
  <si>
    <t>GAUTHIER Eléa</t>
  </si>
  <si>
    <t>ALBERT Gabrielle</t>
  </si>
  <si>
    <t>Ethan</t>
  </si>
  <si>
    <t>RAMADHANI</t>
  </si>
  <si>
    <t>Keila Anindya</t>
  </si>
  <si>
    <t>DUPART GRIMAUD</t>
  </si>
  <si>
    <t>Hisae</t>
  </si>
  <si>
    <t>SD</t>
  </si>
  <si>
    <t>SM</t>
  </si>
  <si>
    <t>Clast.</t>
  </si>
  <si>
    <t>LES SABLES VENDEE TENNIS DE TA...</t>
  </si>
  <si>
    <t>TENNIS DE TABLE LA ROCHE VENDE...</t>
  </si>
  <si>
    <t>RAMADHANI Keila Anindya</t>
  </si>
  <si>
    <t>VILLENEUVE Lizzie</t>
  </si>
  <si>
    <t>BEGUIN NOSJEAN Manon</t>
  </si>
  <si>
    <t>PAPELARD Garance</t>
  </si>
  <si>
    <t>HUGOT Claire</t>
  </si>
  <si>
    <t>DUPART GRIMAUD Hisae</t>
  </si>
  <si>
    <t>GREORY-GARREAU Roméo</t>
  </si>
  <si>
    <t>CAILLAUD Adam</t>
  </si>
  <si>
    <t>ALLANO Maël</t>
  </si>
  <si>
    <t>BENAGLIA Maxence</t>
  </si>
  <si>
    <t>AMOR Noam</t>
  </si>
  <si>
    <t>LIAIGRE Ezio</t>
  </si>
  <si>
    <t>KANY Adam</t>
  </si>
  <si>
    <t>MEUNIER Yanis</t>
  </si>
  <si>
    <t>FOURMOND Tom</t>
  </si>
  <si>
    <t>PAPON-LAURENT Jiméon</t>
  </si>
  <si>
    <t>GUILLOU OLLIVIER Valentin</t>
  </si>
  <si>
    <t>FOURNIER Amaury</t>
  </si>
  <si>
    <t>GUILBAUD Lana</t>
  </si>
  <si>
    <t>CLOUZET Margaux</t>
  </si>
  <si>
    <t>BAHUAUD Alicia</t>
  </si>
  <si>
    <t>LANOE Pernelle</t>
  </si>
  <si>
    <t>GOSSET Joséphine</t>
  </si>
  <si>
    <t>FREOUR Eloise</t>
  </si>
  <si>
    <t>AUNIS Mathieu</t>
  </si>
  <si>
    <t>TRAVERT Gabriel</t>
  </si>
  <si>
    <t>BERTHOME Milan</t>
  </si>
  <si>
    <t>DRAPIER TASSEIN Robin</t>
  </si>
  <si>
    <t>COLOMBO Romeo</t>
  </si>
  <si>
    <t>MEIGNAN Antoine</t>
  </si>
  <si>
    <t>HUGOT Baptiste</t>
  </si>
  <si>
    <t>BEAUMONT Loris</t>
  </si>
  <si>
    <t>LETEURTROIS Nathan</t>
  </si>
  <si>
    <t>FONTENEAU Bastien</t>
  </si>
  <si>
    <t>MESSÉ Quentin</t>
  </si>
  <si>
    <t>GUEGAN Emile</t>
  </si>
  <si>
    <t>LELAURE Simon</t>
  </si>
  <si>
    <t>REVEILLON Soline</t>
  </si>
  <si>
    <t>DURAND Céline</t>
  </si>
  <si>
    <t>VISSET Julianne</t>
  </si>
  <si>
    <t>VINCENT ESPERN Emma</t>
  </si>
  <si>
    <t>ORIEUX Lou</t>
  </si>
  <si>
    <t>ROCHUT Marine</t>
  </si>
  <si>
    <t>BERGERET Maylis</t>
  </si>
  <si>
    <t>PIRON Charlotte</t>
  </si>
  <si>
    <t>LEBRUN Camille</t>
  </si>
  <si>
    <t>RICHARD Axel</t>
  </si>
  <si>
    <t>PORTEJOIE KALIN Vassili</t>
  </si>
  <si>
    <t>POILANE Lenny</t>
  </si>
  <si>
    <t>RIDEL Leandre</t>
  </si>
  <si>
    <t>DIXNEUF Noam</t>
  </si>
  <si>
    <t>TUNA SALAS Gabin</t>
  </si>
  <si>
    <t>LAFOND Mathis</t>
  </si>
  <si>
    <t>GIRAUDET Dylan</t>
  </si>
  <si>
    <t>DAVID Basile</t>
  </si>
  <si>
    <t>ROLLAND Enzo</t>
  </si>
  <si>
    <t>BOURCIER Gabriel</t>
  </si>
  <si>
    <t>VERGEREAU Loan</t>
  </si>
  <si>
    <t>TESSIER Maxime</t>
  </si>
  <si>
    <t>QUILLEROU Amaury</t>
  </si>
  <si>
    <t>NIVELLE Elodie</t>
  </si>
  <si>
    <t>SALEY Leilani</t>
  </si>
  <si>
    <t>PAUVREAU Claire</t>
  </si>
  <si>
    <t>GALLIER Mathilde</t>
  </si>
  <si>
    <t>GILBERT Chloe</t>
  </si>
  <si>
    <t>PERREAU Lindsey</t>
  </si>
  <si>
    <t>MORTREUX Maryne</t>
  </si>
  <si>
    <t>PEIGNE Carol</t>
  </si>
  <si>
    <t>LOIRET Mathilde</t>
  </si>
  <si>
    <t>PURKART Cecile</t>
  </si>
  <si>
    <t>BOUYER Marine</t>
  </si>
  <si>
    <t>BOURMAUD Stephanie</t>
  </si>
  <si>
    <t>HUARD-LAVAZAIS Fanny</t>
  </si>
  <si>
    <t>DERRE Myriam</t>
  </si>
  <si>
    <t>SELIN Flora</t>
  </si>
  <si>
    <t>COURIVAUD Julie</t>
  </si>
  <si>
    <t>MOREAU Clémence</t>
  </si>
  <si>
    <t>DEPARDAY Anne</t>
  </si>
  <si>
    <t>TORIOLA Segun</t>
  </si>
  <si>
    <t>PERDRIAU Matthieu</t>
  </si>
  <si>
    <t>GUIBERT Ethan</t>
  </si>
  <si>
    <t>LANDREAU Antonin</t>
  </si>
  <si>
    <t>DAUTAIS Pierre-Antoine</t>
  </si>
  <si>
    <t>MENUET Pierre</t>
  </si>
  <si>
    <t>FOSSE David</t>
  </si>
  <si>
    <t>MIRALLES Youri</t>
  </si>
  <si>
    <t>GRELLIER Joris</t>
  </si>
  <si>
    <t>KYRIASIS Andreas</t>
  </si>
  <si>
    <t>FLEURIOT Tom</t>
  </si>
  <si>
    <t>BOURY Fabien</t>
  </si>
  <si>
    <t>DUBOIS Mathys</t>
  </si>
  <si>
    <t>CAILLETEAU Samuel</t>
  </si>
  <si>
    <t>CLEMENT Alexis</t>
  </si>
  <si>
    <t>HUTEAU Mathieu</t>
  </si>
  <si>
    <t>FERTON Steven</t>
  </si>
  <si>
    <t>CHATELLIER Clement</t>
  </si>
  <si>
    <t>CHARRIER Valentin</t>
  </si>
  <si>
    <t>iiii</t>
  </si>
  <si>
    <t>SACE MARTIGNE A.S</t>
  </si>
  <si>
    <t>MARSAUD Noa</t>
  </si>
  <si>
    <t>BRIN Ethan</t>
  </si>
  <si>
    <t>TEIXEIRA Loris</t>
  </si>
  <si>
    <t>MOUSSAY Dorian</t>
  </si>
  <si>
    <t>COUSSEAU Hugo</t>
  </si>
  <si>
    <t>ROY Alexis</t>
  </si>
  <si>
    <t>EL FEHRI Evan</t>
  </si>
  <si>
    <t>GELE FORT Evan</t>
  </si>
  <si>
    <t>MANIERE Nathanael</t>
  </si>
  <si>
    <t>RETAILLEAU MICHENEAU Timeo</t>
  </si>
  <si>
    <t>FORET Lilian</t>
  </si>
  <si>
    <t>COHARD Lilian</t>
  </si>
  <si>
    <t>LIAIGRE Tao</t>
  </si>
  <si>
    <t>PRUDHOMME Jules</t>
  </si>
  <si>
    <t>BIANCHI Ambre</t>
  </si>
  <si>
    <t>DUVILLARD Malia</t>
  </si>
  <si>
    <t>BEN MOUSSA Sophie</t>
  </si>
  <si>
    <t>Pts 
France</t>
  </si>
  <si>
    <t>Pts 
Crit</t>
  </si>
  <si>
    <t>MINIMES FILLES</t>
  </si>
  <si>
    <t>JUNIORS FILLES</t>
  </si>
  <si>
    <t>POUSSINS</t>
  </si>
  <si>
    <t>MINIMES GARÇONS</t>
  </si>
  <si>
    <t>JUNIORS GARÇONS</t>
  </si>
  <si>
    <t>BOSSIS Axe</t>
  </si>
  <si>
    <t>BUREAU Clémence</t>
  </si>
  <si>
    <t>POITTEVIN DE LA FREGO</t>
  </si>
  <si>
    <t>ROY</t>
  </si>
  <si>
    <t>Alexis</t>
  </si>
  <si>
    <t>Alexia</t>
  </si>
  <si>
    <t>X</t>
  </si>
  <si>
    <t>RETAILLEAU MICHENEAU T</t>
  </si>
  <si>
    <t>STE JAMME MAINE COEUR SARTH</t>
  </si>
  <si>
    <t>ZHAO Lisa</t>
  </si>
  <si>
    <t>ARGENTAN BAYARD</t>
  </si>
  <si>
    <t>HUANG Chloe</t>
  </si>
  <si>
    <t>FONTENAYSIENNE Union Sportive ...</t>
  </si>
  <si>
    <t>DUCHET Lulie</t>
  </si>
  <si>
    <t>MAISONS-LAFFITTE. US</t>
  </si>
  <si>
    <t>LOUNAS Louise</t>
  </si>
  <si>
    <t>COURBEVOIE SPORT TENNIS DE TAB...</t>
  </si>
  <si>
    <t>MARIE Elsa</t>
  </si>
  <si>
    <t>MONTIVILLIERS Tennis de Table</t>
  </si>
  <si>
    <t>LE BARS Rozane</t>
  </si>
  <si>
    <t>U.S. VERN</t>
  </si>
  <si>
    <t>DIRMENT NUNEZ Avelina</t>
  </si>
  <si>
    <t>STRASBOURG RC</t>
  </si>
  <si>
    <t>MONCERE Lola</t>
  </si>
  <si>
    <t>A S VILLENAVE T T</t>
  </si>
  <si>
    <t>GUYOT Charlotte</t>
  </si>
  <si>
    <t>LILLE METROPOLE TENNIS DE TABL...</t>
  </si>
  <si>
    <t>LEVESQUE Marie</t>
  </si>
  <si>
    <t>CP QUEVILLAIS</t>
  </si>
  <si>
    <t>VARLET DENIS Zoe</t>
  </si>
  <si>
    <t>BETHUNE-BEUVRY ASTT</t>
  </si>
  <si>
    <t>SEBBE Blanche</t>
  </si>
  <si>
    <t>ST QUENTIN TT</t>
  </si>
  <si>
    <t>GARD NEDELEC Albane</t>
  </si>
  <si>
    <t>Niort Tennis de Table</t>
  </si>
  <si>
    <t>ADOLFF Agathe</t>
  </si>
  <si>
    <t>T.T.Haguenau Wissembourg</t>
  </si>
  <si>
    <t>STORM Alice</t>
  </si>
  <si>
    <t>E.S PLESCOP T.T</t>
  </si>
  <si>
    <t>CROCHET Léa</t>
  </si>
  <si>
    <t>COMBS SENART TT</t>
  </si>
  <si>
    <t>CHEN FENG Lollia</t>
  </si>
  <si>
    <t>VITRY ES</t>
  </si>
  <si>
    <t>BATAILLE Alyssia</t>
  </si>
  <si>
    <t>LEERS OMNISPORT STT</t>
  </si>
  <si>
    <t>PARMENTIER PAILLOTTET Rose</t>
  </si>
  <si>
    <t>ETOILE MOTTE VESOUL</t>
  </si>
  <si>
    <t>CHIGNAGUET Ambre</t>
  </si>
  <si>
    <t>U.S.E. AVOINE-BEAUMONT</t>
  </si>
  <si>
    <t>TRASCU Emma</t>
  </si>
  <si>
    <t>ABBEVILLE ACTT</t>
  </si>
  <si>
    <t>DELBERGHE Romy</t>
  </si>
  <si>
    <t>ISSY-LES-MOULINEAUX</t>
  </si>
  <si>
    <t>JACQUIER Leonie</t>
  </si>
  <si>
    <t>ASNANS BEAUVOISIN TT</t>
  </si>
  <si>
    <t>LEBOURGEOIS Aliénor</t>
  </si>
  <si>
    <t>PALAISEAU US</t>
  </si>
  <si>
    <t>LEFEVRE Tessa</t>
  </si>
  <si>
    <t>AS CORBEIL-ESSONNES TT</t>
  </si>
  <si>
    <t>LAIGLE Anais</t>
  </si>
  <si>
    <t>ANNECY TENNIS DE TABLE</t>
  </si>
  <si>
    <t>CANDELIER Emmy</t>
  </si>
  <si>
    <t>ROUBAIX AP</t>
  </si>
  <si>
    <t>PILLON Inès</t>
  </si>
  <si>
    <t>THAON CREULLY TENNIS DE TABLE</t>
  </si>
  <si>
    <t>LIU Yue Yan</t>
  </si>
  <si>
    <t>ENTENTE PONGISTE AMBILLY</t>
  </si>
  <si>
    <t>MOREELS Chloé</t>
  </si>
  <si>
    <t>VILLENEUVE D'ASCQ FOS</t>
  </si>
  <si>
    <t>CHKAM Mélina</t>
  </si>
  <si>
    <t>VGA ST MAUR US TT</t>
  </si>
  <si>
    <t>SURAND Eva</t>
  </si>
  <si>
    <t>RONCQ ULJAP</t>
  </si>
  <si>
    <t>GREMILLON-BACHELET Lilou</t>
  </si>
  <si>
    <t>LEVALLOIS SPORTING CLUB TT</t>
  </si>
  <si>
    <t>DRAPIER Melanie</t>
  </si>
  <si>
    <t>NOISY LE GRAND CSTT</t>
  </si>
  <si>
    <t>CHARLET Jade</t>
  </si>
  <si>
    <t>US C BOIS GUILLAUME</t>
  </si>
  <si>
    <t>GAILLARD Elsa</t>
  </si>
  <si>
    <t>TT BLAGNACAIS</t>
  </si>
  <si>
    <t>DURAND Emilie</t>
  </si>
  <si>
    <t>FRAU Elena</t>
  </si>
  <si>
    <t>CL MARSANNAY TENNIS DE TABLE</t>
  </si>
  <si>
    <t>ARSEGUET Rose Marie</t>
  </si>
  <si>
    <t>Angouleme TTGF</t>
  </si>
  <si>
    <t>BACCOUCHE Zeineb</t>
  </si>
  <si>
    <t>BOURGETIN CTT</t>
  </si>
  <si>
    <t>NOCQUET Eline</t>
  </si>
  <si>
    <t>BUTYN Nolwenn</t>
  </si>
  <si>
    <t>PRESQU'ILE de CROZON TT</t>
  </si>
  <si>
    <t>LEBBOS Emma</t>
  </si>
  <si>
    <t>SOUSAN Anna</t>
  </si>
  <si>
    <t>LUISANT AC Tennis de Table</t>
  </si>
  <si>
    <t>ROBIN Chloé</t>
  </si>
  <si>
    <t>MONTPELLIER TT</t>
  </si>
  <si>
    <t>MULLER Alessandra</t>
  </si>
  <si>
    <t>VILLERS LES NANCY C.O.S.</t>
  </si>
  <si>
    <t>FEISTHAMMEL Emeline</t>
  </si>
  <si>
    <t>VAUVILLERS TENNIS DE TABLE</t>
  </si>
  <si>
    <t>RAVAUX Nyla</t>
  </si>
  <si>
    <t>PONCIN Lyson</t>
  </si>
  <si>
    <t>MONTCY NOTRE DAME PPC</t>
  </si>
  <si>
    <t>FERREIRA MAGO Jade</t>
  </si>
  <si>
    <t>SC MOUANS SARTOUX T T</t>
  </si>
  <si>
    <t>DE COL Elena</t>
  </si>
  <si>
    <t>AL ECHIROLLES-EYBENS TT</t>
  </si>
  <si>
    <t>MATHIEU BRESSION Clara</t>
  </si>
  <si>
    <t>GUEUX TINQUEUX ASTT</t>
  </si>
  <si>
    <t>DEMARE Abigaëlle</t>
  </si>
  <si>
    <t>PINS-JUSTARET VILLATE TT</t>
  </si>
  <si>
    <t>GUIBERT Louison</t>
  </si>
  <si>
    <t>PL VILLETTE PAUL BERT</t>
  </si>
  <si>
    <t>BOUCETTA Mira Arwa</t>
  </si>
  <si>
    <t>BABA MOUSSA Noryne</t>
  </si>
  <si>
    <t>NICE CAVIGAL TENNIS DE TABLE</t>
  </si>
  <si>
    <t>MONGIN Enora</t>
  </si>
  <si>
    <t>U.S.T.T. SASSENAGE</t>
  </si>
  <si>
    <t>ESCUDIER Tim</t>
  </si>
  <si>
    <t>A M S L FREJUS</t>
  </si>
  <si>
    <t>RABEMANANTSOA Timiary</t>
  </si>
  <si>
    <t>E. P. DE LOGNES</t>
  </si>
  <si>
    <t>JEAN Marin</t>
  </si>
  <si>
    <t>CLIN Simon</t>
  </si>
  <si>
    <t>METZ Tennis de Table</t>
  </si>
  <si>
    <t>BONNET Soen</t>
  </si>
  <si>
    <t>4S TOURS T.T.</t>
  </si>
  <si>
    <t>LENOIR Gabin</t>
  </si>
  <si>
    <t>PING ST JEAN 45</t>
  </si>
  <si>
    <t>BRILLOUET Lucas</t>
  </si>
  <si>
    <t>FUTURO VAL VERT TT</t>
  </si>
  <si>
    <t>LEMAIRE Deyvan</t>
  </si>
  <si>
    <t>MARTIN Thilyo</t>
  </si>
  <si>
    <t>COZIGOU Mael</t>
  </si>
  <si>
    <t>PONTOISE CERGY A.S.</t>
  </si>
  <si>
    <t>TRAMONTI Gabriel</t>
  </si>
  <si>
    <t>Fouras CP</t>
  </si>
  <si>
    <t>CAMMAS Raphael</t>
  </si>
  <si>
    <t>CAM BORDEAUX</t>
  </si>
  <si>
    <t>LOUSTALOT Arthur</t>
  </si>
  <si>
    <t>UNITE SPORTIVE FERTESIENNE</t>
  </si>
  <si>
    <t>RENIEBLAS Alexandre</t>
  </si>
  <si>
    <t>TISSAFI IDRISSI Hachim</t>
  </si>
  <si>
    <t>VERSAILLES SCTT</t>
  </si>
  <si>
    <t>XIAN XIAO Arthur</t>
  </si>
  <si>
    <t>US CRETEIL TENNIS DE TABLE</t>
  </si>
  <si>
    <t>JAFFRENNOU Maxence</t>
  </si>
  <si>
    <t>A.S. MONACO</t>
  </si>
  <si>
    <t>HERPIN ROS David</t>
  </si>
  <si>
    <t>HADDOU Aylan</t>
  </si>
  <si>
    <t>REINBERGER Lucas</t>
  </si>
  <si>
    <t>GUISSET Alexandre</t>
  </si>
  <si>
    <t>RAQUETTE MARMANDAISE</t>
  </si>
  <si>
    <t>VANHERRENTALS Nolan</t>
  </si>
  <si>
    <t>LA GARDE TENNIS DE TABLE</t>
  </si>
  <si>
    <t>BOUTOT Thomas</t>
  </si>
  <si>
    <t>SINGER Nathanael</t>
  </si>
  <si>
    <t>SOPHIA TENNIS DE TABLE</t>
  </si>
  <si>
    <t>CARTAU Marlon</t>
  </si>
  <si>
    <t>GOMEZ Adam</t>
  </si>
  <si>
    <t>NIMES ASPC</t>
  </si>
  <si>
    <t>SALVAT Elouan</t>
  </si>
  <si>
    <t>NIMES ASPTT TENNIS DE TABLE</t>
  </si>
  <si>
    <t>TOURET LE MAUX Lubin</t>
  </si>
  <si>
    <t>ELANCOURT CTT</t>
  </si>
  <si>
    <t>LECROC Guénolé</t>
  </si>
  <si>
    <t>TT SAINT-VIT</t>
  </si>
  <si>
    <t>IZAC Pierre-Yves</t>
  </si>
  <si>
    <t>PASTEUR Jules</t>
  </si>
  <si>
    <t>BONNEAU Aurélien</t>
  </si>
  <si>
    <t>T.T. JOUE-LES-TOURS</t>
  </si>
  <si>
    <t>MENDES Telio</t>
  </si>
  <si>
    <t>THORIGNE-FOUILLARD T.T.</t>
  </si>
  <si>
    <t>CHAUVINEAU Jules</t>
  </si>
  <si>
    <t>Perigne TT</t>
  </si>
  <si>
    <t>MAYOMBO Tommy</t>
  </si>
  <si>
    <t>ANTONY SP TENNIS DE TABLE</t>
  </si>
  <si>
    <t>POMART Niels</t>
  </si>
  <si>
    <t>ST ANDRE USTT</t>
  </si>
  <si>
    <t>CHIRAT Gabin</t>
  </si>
  <si>
    <t>ATHIS CTT</t>
  </si>
  <si>
    <t>BAQUET Leo</t>
  </si>
  <si>
    <t>MARTIN GARNIER Camille</t>
  </si>
  <si>
    <t>LE ROY Florian</t>
  </si>
  <si>
    <t>SAINT-DIVY SPORT TT</t>
  </si>
  <si>
    <t>TRAN VON DER OHE Johan</t>
  </si>
  <si>
    <t>SABRI Samuel</t>
  </si>
  <si>
    <t>FAULQUEMONT E.S.C.</t>
  </si>
  <si>
    <t>PRUVOT Jules</t>
  </si>
  <si>
    <t>LAOUENAN Mael</t>
  </si>
  <si>
    <t>MASY Marc Ange</t>
  </si>
  <si>
    <t>CLUB AJACCIEN T.T.</t>
  </si>
  <si>
    <t>GALLEMAN Marius</t>
  </si>
  <si>
    <t>DUNKERQUE TTAB</t>
  </si>
  <si>
    <t>MICHEL Nathan</t>
  </si>
  <si>
    <t>TTC BREST RECOUVRANCE</t>
  </si>
  <si>
    <t>FOUBERT Elie-Pierre</t>
  </si>
  <si>
    <t>O.ANTIBES JUAN LES PINS</t>
  </si>
  <si>
    <t>BOUYSSOU Lucas</t>
  </si>
  <si>
    <t>C L COURNON</t>
  </si>
  <si>
    <t>MOREL Marius</t>
  </si>
  <si>
    <t>CAEN TTC</t>
  </si>
  <si>
    <t>BOCOGNANO FIRROLONI William</t>
  </si>
  <si>
    <t>A.S.BASTELICACCIA</t>
  </si>
  <si>
    <t>DOUARAN Sacha</t>
  </si>
  <si>
    <t>CORBET-PLESSY Gabin</t>
  </si>
  <si>
    <t>AS DOMATS SENS TT</t>
  </si>
  <si>
    <t>HORLAVILLE Noann</t>
  </si>
  <si>
    <t>BEAUVAIS TT</t>
  </si>
  <si>
    <t>ARBAN Constant</t>
  </si>
  <si>
    <t>BRESSE TT</t>
  </si>
  <si>
    <t>HUSSON Louis</t>
  </si>
  <si>
    <t>DAENES Timael</t>
  </si>
  <si>
    <t>COUTANCES JA TT</t>
  </si>
  <si>
    <t>BATTAGLIA Honore</t>
  </si>
  <si>
    <t>ASM BELFORT TENNIS DE TABLE</t>
  </si>
  <si>
    <t>GUO ZHENG Nina</t>
  </si>
  <si>
    <t>ENTENTE SAINT PIERRAISE TT</t>
  </si>
  <si>
    <t>NODIN Alexia</t>
  </si>
  <si>
    <t>LYON 7 TT GERLAND</t>
  </si>
  <si>
    <t>AVEZOU Agathe</t>
  </si>
  <si>
    <t>SAINT-DENIS TT93</t>
  </si>
  <si>
    <t>PUJOL Elise</t>
  </si>
  <si>
    <t>BONNETERRE Malichanh</t>
  </si>
  <si>
    <t>T.T. BOURGOIN JALLIEU</t>
  </si>
  <si>
    <t>HUYNH Jade</t>
  </si>
  <si>
    <t>COLLINET Clara</t>
  </si>
  <si>
    <t>MINNI Lea</t>
  </si>
  <si>
    <t>SCHILTIGHEIM SU TT</t>
  </si>
  <si>
    <t>BOCQUET Lou-Anne</t>
  </si>
  <si>
    <t>FONTAINE Eva</t>
  </si>
  <si>
    <t>AZE TENNIS DE TABLE</t>
  </si>
  <si>
    <t>MESSE Maelys</t>
  </si>
  <si>
    <t>TT FOUGERES-JAVENE-LECOUSSE</t>
  </si>
  <si>
    <t>AUBERT Marion</t>
  </si>
  <si>
    <t>LAM Eva</t>
  </si>
  <si>
    <t>BLED Gaetane</t>
  </si>
  <si>
    <t>JOSSET Eden</t>
  </si>
  <si>
    <t>ROUET Margaux</t>
  </si>
  <si>
    <t>NGUYEN Celia</t>
  </si>
  <si>
    <t>LEFEVRE Chloe</t>
  </si>
  <si>
    <t>LOTH Manon</t>
  </si>
  <si>
    <t>VANDEN ABEELE Noemie</t>
  </si>
  <si>
    <t>SPO ROUEN Tennis de Table</t>
  </si>
  <si>
    <t>BETRANCOURT Solene</t>
  </si>
  <si>
    <t>MORICE Jade</t>
  </si>
  <si>
    <t>DESENEUX Elea</t>
  </si>
  <si>
    <t>MADELIN Louanne</t>
  </si>
  <si>
    <t>HAUTE Erin</t>
  </si>
  <si>
    <t>SOULIER Zoe</t>
  </si>
  <si>
    <t>ZHU Alexandra</t>
  </si>
  <si>
    <t>PARIS 13 TENNIS DE TABLE</t>
  </si>
  <si>
    <t>ETIENNE Lilou</t>
  </si>
  <si>
    <t>TARDIEU Clemence</t>
  </si>
  <si>
    <t>TTC ARLES</t>
  </si>
  <si>
    <t>GILIS Juliette</t>
  </si>
  <si>
    <t>CHAMBERY TENNIS DE TABLE</t>
  </si>
  <si>
    <t>EVANGELISTA Serena</t>
  </si>
  <si>
    <t>CLAMART CSM</t>
  </si>
  <si>
    <t>CLAVIER Violette</t>
  </si>
  <si>
    <t>BERARD Elyne</t>
  </si>
  <si>
    <t>MOUFFLET Marion</t>
  </si>
  <si>
    <t>BATAILLE Louane</t>
  </si>
  <si>
    <t>LE GOURIEREC Klervie</t>
  </si>
  <si>
    <t>VINCLAIR Juliette</t>
  </si>
  <si>
    <t>ALENCON ETOILE</t>
  </si>
  <si>
    <t>FATH Alexandra</t>
  </si>
  <si>
    <t>JS CUGNAUX/VILLENEUVE TOLOSANE</t>
  </si>
  <si>
    <t>LAVALLEE Lyssandra</t>
  </si>
  <si>
    <t>ZAJAC Erine</t>
  </si>
  <si>
    <t>PAGEZE Eva</t>
  </si>
  <si>
    <t>E S POUZACAISE</t>
  </si>
  <si>
    <t>PREVOST Louise</t>
  </si>
  <si>
    <t>ALCL TT GRAND QUEVILLY</t>
  </si>
  <si>
    <t>BLAEVOET Margot</t>
  </si>
  <si>
    <t>JACQUIER Clara</t>
  </si>
  <si>
    <t>MORICE Tania</t>
  </si>
  <si>
    <t>ABDESSELAM LACROIX Emma</t>
  </si>
  <si>
    <t>Haute Correze Tenn.de Tabl</t>
  </si>
  <si>
    <t>LEPONT Salome</t>
  </si>
  <si>
    <t>ROSSEEUW Marie</t>
  </si>
  <si>
    <t>CASCO Lola</t>
  </si>
  <si>
    <t>TT ST JEANNAIS</t>
  </si>
  <si>
    <t>REVESCHE Corelie</t>
  </si>
  <si>
    <t>MILON Elen</t>
  </si>
  <si>
    <t>LELAIDIER Manon</t>
  </si>
  <si>
    <t>PING ST PAULAIS</t>
  </si>
  <si>
    <t>MARICHY Lorine</t>
  </si>
  <si>
    <t>SENNECEY LE GRAND TENNIS DE TA...</t>
  </si>
  <si>
    <t>MALLET Charlotte</t>
  </si>
  <si>
    <t>CLUB PONGISTE DE GIROMAGNY</t>
  </si>
  <si>
    <t>LE FLEM Marine</t>
  </si>
  <si>
    <t>Argantel Club PLERIN</t>
  </si>
  <si>
    <t>ASCHERI Julie</t>
  </si>
  <si>
    <t>DE STOPPELEIRE Anae</t>
  </si>
  <si>
    <t>SIMON Julia</t>
  </si>
  <si>
    <t>MALTESE Fantine</t>
  </si>
  <si>
    <t>SAADA Lea</t>
  </si>
  <si>
    <t>LAM Nathan</t>
  </si>
  <si>
    <t>AVION TT</t>
  </si>
  <si>
    <t>KOEHL William</t>
  </si>
  <si>
    <t>NOIRAULT Antoine</t>
  </si>
  <si>
    <t>C'CHARTRES TENNIS DE TABLE</t>
  </si>
  <si>
    <t>LAINE-CAMPINO Clement</t>
  </si>
  <si>
    <t>LAROCHE Thomas</t>
  </si>
  <si>
    <t>MOURIER Flavio</t>
  </si>
  <si>
    <t>CAUDOUX Romain</t>
  </si>
  <si>
    <t>BELLA Maheidine</t>
  </si>
  <si>
    <t>PROVILLE ASL</t>
  </si>
  <si>
    <t>LERICHE Evan</t>
  </si>
  <si>
    <t>DOUSSINET Nathan</t>
  </si>
  <si>
    <t>DUBOIS Arthur</t>
  </si>
  <si>
    <t>METAYER Victor</t>
  </si>
  <si>
    <t>CAVAILLE Sandro</t>
  </si>
  <si>
    <t>ISTRES TENNIS DE TABLE</t>
  </si>
  <si>
    <t>LAPINA Hugo</t>
  </si>
  <si>
    <t>MOUSSEAU Elian</t>
  </si>
  <si>
    <t>DINH Tuan Dat</t>
  </si>
  <si>
    <t>CERCLE PONGISTE MEHUNOIS</t>
  </si>
  <si>
    <t>PAGEZE Mateo</t>
  </si>
  <si>
    <t>VITEL Noah</t>
  </si>
  <si>
    <t>RAFFI Arthur</t>
  </si>
  <si>
    <t>GREMILLON-BACHELET Mathys</t>
  </si>
  <si>
    <t>MAURY-BOURLET Romain</t>
  </si>
  <si>
    <t>MOREL-GONZALES Titouan</t>
  </si>
  <si>
    <t>ZEMMAL Elian</t>
  </si>
  <si>
    <t>GUITOU Antonin</t>
  </si>
  <si>
    <t>CHAMPAUZAS DUPARAY Maxence</t>
  </si>
  <si>
    <t>WARIN Rija</t>
  </si>
  <si>
    <t>BOYARD Tom</t>
  </si>
  <si>
    <t>DUCROT Theo</t>
  </si>
  <si>
    <t>PIGEARD TOBITANI Séoto</t>
  </si>
  <si>
    <t>DUCOIN Prattana</t>
  </si>
  <si>
    <t>FOCHESATO Titouan</t>
  </si>
  <si>
    <t>SAINT PAIR BRICQUEVILLE TT</t>
  </si>
  <si>
    <t>PLOYET Gabriel</t>
  </si>
  <si>
    <t>AVRIL Antoine</t>
  </si>
  <si>
    <t>MATHELY Gabriel</t>
  </si>
  <si>
    <t>DUHAMEL BREMONT Rowan</t>
  </si>
  <si>
    <t>NEUBOURG QUITTEBEUF TT</t>
  </si>
  <si>
    <t>SOLARI Ilan</t>
  </si>
  <si>
    <t>STAMPANONI Maxime</t>
  </si>
  <si>
    <t>TT ROCHE-BESANCON</t>
  </si>
  <si>
    <t>LAPEYRE-OSELE Raphael</t>
  </si>
  <si>
    <t>TT PASSAGEOIS</t>
  </si>
  <si>
    <t>FIGUIERE-FABRE Quentin</t>
  </si>
  <si>
    <t>UCHAUD ASTT</t>
  </si>
  <si>
    <t>MULLER Romeo</t>
  </si>
  <si>
    <t>PERLI Robin</t>
  </si>
  <si>
    <t>US ST EGREVE T.T.</t>
  </si>
  <si>
    <t>CORRIC Paolo</t>
  </si>
  <si>
    <t>JOHNSTON Nolan</t>
  </si>
  <si>
    <t>SERVOZ Antoine</t>
  </si>
  <si>
    <t>EVIAN SPORTS TENNIS DE TABLE</t>
  </si>
  <si>
    <t>LADOUX MARTINEZ Julen</t>
  </si>
  <si>
    <t>PIRES Theo</t>
  </si>
  <si>
    <t>GIRARD Maho</t>
  </si>
  <si>
    <t>ROMILLY SPORTS 10</t>
  </si>
  <si>
    <t>DESSERPRIT Raphael</t>
  </si>
  <si>
    <t>T.T.PORTO-VECCHIAIS</t>
  </si>
  <si>
    <t>ALADJEM-MANIN Raphael</t>
  </si>
  <si>
    <t>ASUL Lyon 8 Tennis de Table</t>
  </si>
  <si>
    <t>BOUCHOIR Liam</t>
  </si>
  <si>
    <t>GIRAULT Gauthier</t>
  </si>
  <si>
    <t>BATTAGLIA Maxime</t>
  </si>
  <si>
    <t>ZOUITENE Bilel</t>
  </si>
  <si>
    <t>ADAM Lois</t>
  </si>
  <si>
    <t>GILLES Timothee</t>
  </si>
  <si>
    <t>ANDRE-POYAUD Romain</t>
  </si>
  <si>
    <t>Min. F</t>
  </si>
  <si>
    <t>Min. G</t>
  </si>
  <si>
    <t>To.</t>
  </si>
  <si>
    <t>MINIMES G.</t>
  </si>
  <si>
    <t>JUNIORS G.</t>
  </si>
  <si>
    <t>MINIMES F.</t>
  </si>
  <si>
    <t>JUNIORS F.</t>
  </si>
  <si>
    <t>TOT G.</t>
  </si>
  <si>
    <t>TOT F.</t>
  </si>
  <si>
    <t>RANG G.</t>
  </si>
  <si>
    <t>RANG F.</t>
  </si>
  <si>
    <t>TOTAL Points</t>
  </si>
  <si>
    <t>Points 
CLT F</t>
  </si>
  <si>
    <t>Points 
CLT G</t>
  </si>
  <si>
    <t>Points 
Crit</t>
  </si>
  <si>
    <t>Points 
BJEU</t>
  </si>
  <si>
    <t>Points 
GPX</t>
  </si>
  <si>
    <t>Points 
FR</t>
  </si>
  <si>
    <t>Points G</t>
  </si>
  <si>
    <t>Points F</t>
  </si>
  <si>
    <t>BIDAUT</t>
  </si>
  <si>
    <t>Antonin</t>
  </si>
  <si>
    <t>PASQUIER</t>
  </si>
  <si>
    <t>Clt.</t>
  </si>
  <si>
    <t>_</t>
  </si>
  <si>
    <t>CHOLET Alliance Tennis de Tabl...</t>
  </si>
  <si>
    <t>COLOMBO</t>
  </si>
  <si>
    <t>Romeo</t>
  </si>
  <si>
    <t>L'onglet 'Total Points'' est automatiquement à jour</t>
  </si>
  <si>
    <t>Copier laselection (Ctrl+C)</t>
  </si>
  <si>
    <r>
      <t>Saisir les points par CLUB et par CATEGORIE dans l'onglet ''</t>
    </r>
    <r>
      <rPr>
        <b/>
        <u/>
        <sz val="11"/>
        <color theme="1"/>
        <rFont val="Calibri"/>
        <family val="2"/>
        <scheme val="minor"/>
      </rPr>
      <t>GPX</t>
    </r>
    <r>
      <rPr>
        <b/>
        <sz val="11"/>
        <color theme="1"/>
        <rFont val="Calibri"/>
        <family val="2"/>
        <scheme val="minor"/>
      </rPr>
      <t>''</t>
    </r>
  </si>
  <si>
    <r>
      <t>Dans l'onglet</t>
    </r>
    <r>
      <rPr>
        <b/>
        <u/>
        <sz val="11"/>
        <color theme="1"/>
        <rFont val="Calibri"/>
        <family val="2"/>
        <scheme val="minor"/>
      </rPr>
      <t xml:space="preserve"> ''Total Points'</t>
    </r>
    <r>
      <rPr>
        <b/>
        <sz val="11"/>
        <color theme="1"/>
        <rFont val="Calibri"/>
        <family val="2"/>
        <scheme val="minor"/>
      </rPr>
      <t xml:space="preserve">' selctionner les cellules  de </t>
    </r>
    <r>
      <rPr>
        <b/>
        <u/>
        <sz val="11"/>
        <color theme="1"/>
        <rFont val="Calibri"/>
        <family val="2"/>
        <scheme val="minor"/>
      </rPr>
      <t>G2</t>
    </r>
    <r>
      <rPr>
        <b/>
        <sz val="11"/>
        <color theme="1"/>
        <rFont val="Calibri"/>
        <family val="2"/>
        <scheme val="minor"/>
      </rPr>
      <t xml:space="preserve"> à </t>
    </r>
    <r>
      <rPr>
        <b/>
        <u/>
        <sz val="11"/>
        <color theme="1"/>
        <rFont val="Calibri"/>
        <family val="2"/>
        <scheme val="minor"/>
      </rPr>
      <t>N347</t>
    </r>
  </si>
  <si>
    <r>
      <t>Aller dans l'onglet ''</t>
    </r>
    <r>
      <rPr>
        <b/>
        <u/>
        <sz val="11"/>
        <color theme="1"/>
        <rFont val="Calibri"/>
        <family val="2"/>
        <scheme val="minor"/>
      </rPr>
      <t>Classement_globa</t>
    </r>
    <r>
      <rPr>
        <b/>
        <sz val="11"/>
        <color theme="1"/>
        <rFont val="Calibri"/>
        <family val="2"/>
        <scheme val="minor"/>
      </rPr>
      <t>l'' se positionner sur la cellule  B2 et Coller (Ctrl+V)</t>
    </r>
  </si>
  <si>
    <r>
      <t>Trier sur la colonne</t>
    </r>
    <r>
      <rPr>
        <b/>
        <u/>
        <sz val="11"/>
        <color theme="1"/>
        <rFont val="Calibri"/>
        <family val="2"/>
        <scheme val="minor"/>
      </rPr>
      <t xml:space="preserve"> C (TOTAL Pts)</t>
    </r>
  </si>
  <si>
    <t>BENIZE</t>
  </si>
  <si>
    <t>CRILOUX</t>
  </si>
  <si>
    <t>Timothe</t>
  </si>
  <si>
    <t>COHARD</t>
  </si>
  <si>
    <t>LIAIGRE</t>
  </si>
  <si>
    <t>Tao</t>
  </si>
  <si>
    <t>Jules</t>
  </si>
  <si>
    <t>GRONDIN</t>
  </si>
  <si>
    <t>Maxime</t>
  </si>
  <si>
    <t>DROTS</t>
  </si>
  <si>
    <t>Léon</t>
  </si>
  <si>
    <t>BEAUFILS</t>
  </si>
  <si>
    <t>DENECHEAU</t>
  </si>
  <si>
    <t>Achille</t>
  </si>
  <si>
    <t>BRUGIER</t>
  </si>
  <si>
    <t>CASTANIE</t>
  </si>
  <si>
    <t>Lucien</t>
  </si>
  <si>
    <t>BITSHILUALUA</t>
  </si>
  <si>
    <t>Samuel</t>
  </si>
  <si>
    <t>SAUGEZ</t>
  </si>
  <si>
    <t>GREORY-GARREAU</t>
  </si>
  <si>
    <t>Roméo</t>
  </si>
  <si>
    <t>ROCHETEAU</t>
  </si>
  <si>
    <t>Wayane</t>
  </si>
  <si>
    <t>JENNI</t>
  </si>
  <si>
    <t>Marius</t>
  </si>
  <si>
    <t>AUNIS</t>
  </si>
  <si>
    <t>St BERTHEVIN/St LOUP-53 U</t>
  </si>
  <si>
    <t>LE LAING</t>
  </si>
  <si>
    <t>Victorien</t>
  </si>
  <si>
    <t>LE DOUARON</t>
  </si>
  <si>
    <t>BAYALA</t>
  </si>
  <si>
    <t>Ble-Jean-Pierre</t>
  </si>
  <si>
    <t>POILANE</t>
  </si>
  <si>
    <t>Lenny</t>
  </si>
  <si>
    <t>Isidore</t>
  </si>
  <si>
    <t>NEAU</t>
  </si>
  <si>
    <t>Mahe</t>
  </si>
  <si>
    <t>BEN MOUSSA</t>
  </si>
  <si>
    <t>Sophie</t>
  </si>
  <si>
    <t>COURBEIX</t>
  </si>
  <si>
    <t>Anais</t>
  </si>
  <si>
    <t>Elise</t>
  </si>
  <si>
    <t>TRINIOL</t>
  </si>
  <si>
    <t>Maëva</t>
  </si>
  <si>
    <t>PERRIN</t>
  </si>
  <si>
    <t>Cléa</t>
  </si>
  <si>
    <t>LA FLECHE TENNIS DE TABLE</t>
  </si>
  <si>
    <t>NODIN</t>
  </si>
  <si>
    <t>HAULLE</t>
  </si>
  <si>
    <t>Zadie</t>
  </si>
  <si>
    <t>BOUFFELIERE</t>
  </si>
  <si>
    <t>Doriane</t>
  </si>
  <si>
    <t>VERNANTES Reveil Vernanta</t>
  </si>
  <si>
    <t>LEROUX</t>
  </si>
  <si>
    <t>Tilian</t>
  </si>
  <si>
    <t>MASSELIN</t>
  </si>
  <si>
    <t>Axel</t>
  </si>
  <si>
    <t>LEMETAYER</t>
  </si>
  <si>
    <t>Club Athlétique Mayennais</t>
  </si>
  <si>
    <t>BARBAGLI</t>
  </si>
  <si>
    <t>Diane</t>
  </si>
  <si>
    <t>FOURNIER</t>
  </si>
  <si>
    <t>Naïs</t>
  </si>
  <si>
    <t>PUEL</t>
  </si>
  <si>
    <t>Amandine</t>
  </si>
  <si>
    <t>CHOLLET</t>
  </si>
  <si>
    <t>Emmy</t>
  </si>
  <si>
    <t>ALBERT</t>
  </si>
  <si>
    <t>ROQUET-DERVAL</t>
  </si>
  <si>
    <t>DEBIEU</t>
  </si>
  <si>
    <t>VERISSIMO FERRO</t>
  </si>
  <si>
    <t>Martin</t>
  </si>
  <si>
    <t>PELLETREAU</t>
  </si>
  <si>
    <t>Noëmie</t>
  </si>
  <si>
    <t>Alicia</t>
  </si>
  <si>
    <t>MOTTAIS PESLIER</t>
  </si>
  <si>
    <t>Marie</t>
  </si>
  <si>
    <t>ROBIN</t>
  </si>
  <si>
    <t>Faustine</t>
  </si>
  <si>
    <t>TERRIEN</t>
  </si>
  <si>
    <t>N343</t>
  </si>
  <si>
    <t>N499</t>
  </si>
  <si>
    <t>N'GUYEN</t>
  </si>
  <si>
    <t>Vesnah</t>
  </si>
  <si>
    <t>N122</t>
  </si>
  <si>
    <t>N346</t>
  </si>
  <si>
    <t>N407</t>
  </si>
  <si>
    <t>N803</t>
  </si>
  <si>
    <t>N835</t>
  </si>
  <si>
    <t>N839</t>
  </si>
  <si>
    <t>N844</t>
  </si>
  <si>
    <t>N857</t>
  </si>
  <si>
    <t>N880</t>
  </si>
  <si>
    <t>N975</t>
  </si>
  <si>
    <t>VERCHERE</t>
  </si>
  <si>
    <t>DUVILLARD</t>
  </si>
  <si>
    <t>Malia</t>
  </si>
  <si>
    <t>Marine</t>
  </si>
  <si>
    <t>N125</t>
  </si>
  <si>
    <t>N216</t>
  </si>
  <si>
    <t>N55</t>
  </si>
  <si>
    <t>N135</t>
  </si>
  <si>
    <t>N295</t>
  </si>
  <si>
    <t>MOUSSAY</t>
  </si>
  <si>
    <t>Dorian</t>
  </si>
  <si>
    <t>PRUDHOMME</t>
  </si>
  <si>
    <t>GANACHAUD</t>
  </si>
  <si>
    <t>Thalia</t>
  </si>
  <si>
    <t>BARRAILLER</t>
  </si>
  <si>
    <t>Maëlle</t>
  </si>
  <si>
    <t>BOHÉAS</t>
  </si>
  <si>
    <t>Chloé</t>
  </si>
  <si>
    <t>AS SAFFRÉ PIERRE BLEUE TT</t>
  </si>
  <si>
    <t>SAVARY</t>
  </si>
  <si>
    <t>JOSEPH Melyne</t>
  </si>
  <si>
    <t>BOUFFELIERE Doriane</t>
  </si>
  <si>
    <t>LAPORTE Sarah</t>
  </si>
  <si>
    <t>KRYVKINA Sofiia</t>
  </si>
  <si>
    <t>TERRIEN Maé</t>
  </si>
  <si>
    <t>BUCHARD Isidore</t>
  </si>
  <si>
    <t>PASQUIER Timeo</t>
  </si>
  <si>
    <t>CASTANIE Lucien</t>
  </si>
  <si>
    <t>ROCHETEAU Wayane</t>
  </si>
  <si>
    <t>BRUGIER Antoine</t>
  </si>
  <si>
    <t>DENECHEAU Achille</t>
  </si>
  <si>
    <t>BITSHILUALUA Samuel</t>
  </si>
  <si>
    <t>PUEL Amandine</t>
  </si>
  <si>
    <t>LHUISSIER Nolan</t>
  </si>
  <si>
    <t>CRILOUX Timothe</t>
  </si>
  <si>
    <t>BIDAUT Antonin</t>
  </si>
  <si>
    <t>DROTS Léon</t>
  </si>
  <si>
    <t>LEMETAYER Maxence</t>
  </si>
  <si>
    <t xml:space="preserve">Club Athlétique Mayennais </t>
  </si>
  <si>
    <t>MASSELIN Marius</t>
  </si>
  <si>
    <t>BEAUFILS Maxence</t>
  </si>
  <si>
    <t>NEVEU Leo</t>
  </si>
  <si>
    <t>MOULIN Matheo</t>
  </si>
  <si>
    <t>MOTTAIS PESLIER Marie</t>
  </si>
  <si>
    <t>PILARD Maëva</t>
  </si>
  <si>
    <t>TRINIOL Elise</t>
  </si>
  <si>
    <t>CHOLLET Emmy</t>
  </si>
  <si>
    <t>PERRIN Cléa</t>
  </si>
  <si>
    <t>BOUFFELIERE Alicia</t>
  </si>
  <si>
    <t>SOULARD Thi-Han</t>
  </si>
  <si>
    <t>BONSERGENT Robin</t>
  </si>
  <si>
    <t>FOURNIER Naïs</t>
  </si>
  <si>
    <t>PETRIACQ Camille</t>
  </si>
  <si>
    <t>DEZERE Pauline</t>
  </si>
  <si>
    <t>PERDRIAU Louane</t>
  </si>
  <si>
    <t>MERCIER Paul</t>
  </si>
  <si>
    <t>LANGEVIN Inojin</t>
  </si>
  <si>
    <t>BACH Manoé</t>
  </si>
  <si>
    <t>FOSSE Tino</t>
  </si>
  <si>
    <t>FOLLIGNE Ewen</t>
  </si>
  <si>
    <t>PEAN Malo</t>
  </si>
  <si>
    <t>EL FEHRI Naël</t>
  </si>
  <si>
    <t>LIGNEUL Gabin</t>
  </si>
  <si>
    <t>LOYER Ashton</t>
  </si>
  <si>
    <t>TIERS Maxence</t>
  </si>
  <si>
    <t>VIVION Simon</t>
  </si>
  <si>
    <t>BORDEVAIRE Thylio</t>
  </si>
  <si>
    <t>VATAN BLOUDEAU</t>
  </si>
  <si>
    <t>Oscar</t>
  </si>
  <si>
    <t>Enola</t>
  </si>
  <si>
    <t>LES SABLES VENDEE TENNIS</t>
  </si>
  <si>
    <t>LECOEUR-LEBRUN</t>
  </si>
  <si>
    <t>Lyne</t>
  </si>
  <si>
    <t>ROUSSELLE</t>
  </si>
  <si>
    <t>CHUPIN Noah</t>
  </si>
  <si>
    <t>MARSOLLIER Lilian</t>
  </si>
  <si>
    <t>NEAU Mahe</t>
  </si>
  <si>
    <t>CORTET Ylann</t>
  </si>
  <si>
    <t>GRISON Jodie</t>
  </si>
  <si>
    <t>LE LAING Victorien</t>
  </si>
  <si>
    <t>N'GUYEN Vesnah</t>
  </si>
  <si>
    <t>RICHARD Corentin</t>
  </si>
  <si>
    <t>DEBIEU Nolan</t>
  </si>
  <si>
    <t>PORTHEAULT PERRIER Leo</t>
  </si>
  <si>
    <t>SAUGEZ Maxime</t>
  </si>
  <si>
    <t>ROQUET-DERVAL Evan</t>
  </si>
  <si>
    <t>BENIZE Simon</t>
  </si>
  <si>
    <t>VERISSIMO FERRO Martin</t>
  </si>
  <si>
    <t>GRONDIN Maxime</t>
  </si>
  <si>
    <t>VILLENEUVE Axel</t>
  </si>
  <si>
    <t>MICHALOWICZ-SARRAZIN Gabriel</t>
  </si>
  <si>
    <t>VATAN BLOUDEAU Oscar</t>
  </si>
  <si>
    <t>GUEGAN Louise</t>
  </si>
  <si>
    <t>RICHARD Enola</t>
  </si>
  <si>
    <t>STE JAMME MAINE COEUR SARTHE T...</t>
  </si>
  <si>
    <t>AIRIAU Maxence</t>
  </si>
  <si>
    <t>BAILLIE Casey</t>
  </si>
  <si>
    <t>GELE FORT Kris</t>
  </si>
  <si>
    <t>PIVARD Côme</t>
  </si>
  <si>
    <t>COUENNE Lucien</t>
  </si>
  <si>
    <t>MEGRET Lexy</t>
  </si>
  <si>
    <t>TROYA Flora</t>
  </si>
  <si>
    <t>GABILLET Madalen</t>
  </si>
  <si>
    <t>ROTTNER Anaé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</si>
</sst>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i/>
      <u/>
      <sz val="11"/>
      <color theme="1"/>
      <name val="Arial"/>
      <family val="2"/>
    </font>
    <font>
      <b/>
      <sz val="9"/>
      <color theme="1"/>
      <name val="Arial"/>
      <family val="2"/>
    </font>
    <font>
      <b/>
      <i/>
      <u/>
      <sz val="9"/>
      <color theme="1"/>
      <name val="Arial"/>
      <family val="2"/>
    </font>
    <font>
      <b/>
      <sz val="7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i/>
      <sz val="9"/>
      <color rgb="FF000000"/>
      <name val="Sans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8"/>
      <color theme="1"/>
      <name val="Arial"/>
      <family val="2"/>
    </font>
    <font>
      <b/>
      <i/>
      <sz val="10"/>
      <color theme="0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ptos Narrow"/>
      <family val="2"/>
    </font>
    <font>
      <sz val="7"/>
      <color theme="1"/>
      <name val="Aptos Narrow"/>
      <family val="2"/>
    </font>
    <font>
      <b/>
      <sz val="7"/>
      <color theme="1"/>
      <name val="Aptos Narrow"/>
      <family val="2"/>
    </font>
    <font>
      <b/>
      <sz val="7"/>
      <color theme="0"/>
      <name val="Aptos Narrow"/>
      <family val="2"/>
    </font>
    <font>
      <sz val="7"/>
      <color theme="0"/>
      <name val="Aptos Narrow"/>
      <family val="2"/>
    </font>
    <font>
      <b/>
      <sz val="7"/>
      <color theme="0" tint="-4.9989318521683403E-2"/>
      <name val="Aptos Narrow"/>
      <family val="2"/>
    </font>
    <font>
      <b/>
      <sz val="6"/>
      <color theme="1"/>
      <name val="Aptos Narrow"/>
      <family val="2"/>
    </font>
    <font>
      <sz val="6"/>
      <color theme="1"/>
      <name val="Aptos Narrow"/>
      <family val="2"/>
    </font>
    <font>
      <sz val="6"/>
      <name val="Aptos Narrow"/>
      <family val="2"/>
    </font>
    <font>
      <b/>
      <i/>
      <sz val="6"/>
      <color theme="1"/>
      <name val="Aptos Narrow"/>
      <family val="2"/>
    </font>
    <font>
      <b/>
      <i/>
      <sz val="11"/>
      <color theme="1"/>
      <name val="Aptos Narrow"/>
      <family val="2"/>
    </font>
    <font>
      <sz val="7"/>
      <color theme="0" tint="-4.9989318521683403E-2"/>
      <name val="Aptos Narrow"/>
      <family val="2"/>
    </font>
    <font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quotePrefix="1"/>
    <xf numFmtId="0" fontId="15" fillId="3" borderId="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20" fillId="0" borderId="0" xfId="0" applyFont="1"/>
    <xf numFmtId="0" fontId="13" fillId="0" borderId="0" xfId="0" applyFont="1"/>
    <xf numFmtId="0" fontId="21" fillId="2" borderId="6" xfId="0" applyFont="1" applyFill="1" applyBorder="1" applyAlignment="1">
      <alignment horizontal="center"/>
    </xf>
    <xf numFmtId="0" fontId="13" fillId="0" borderId="5" xfId="0" applyFont="1" applyBorder="1"/>
    <xf numFmtId="0" fontId="13" fillId="0" borderId="1" xfId="0" applyFont="1" applyBorder="1"/>
    <xf numFmtId="0" fontId="13" fillId="0" borderId="4" xfId="0" applyFont="1" applyBorder="1"/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20" fillId="0" borderId="5" xfId="0" applyFont="1" applyBorder="1" applyAlignment="1">
      <alignment horizontal="center"/>
    </xf>
    <xf numFmtId="1" fontId="13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right"/>
    </xf>
    <xf numFmtId="1" fontId="0" fillId="0" borderId="2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5" xfId="0" applyFont="1" applyBorder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4" borderId="0" xfId="0" applyFont="1" applyFill="1" applyAlignment="1">
      <alignment horizontal="right"/>
    </xf>
    <xf numFmtId="0" fontId="18" fillId="4" borderId="0" xfId="0" applyFont="1" applyFill="1" applyAlignment="1">
      <alignment horizontal="right"/>
    </xf>
    <xf numFmtId="0" fontId="17" fillId="4" borderId="0" xfId="0" applyFont="1" applyFill="1" applyAlignment="1">
      <alignment horizontal="right"/>
    </xf>
    <xf numFmtId="0" fontId="24" fillId="3" borderId="0" xfId="0" applyFont="1" applyFill="1" applyAlignment="1">
      <alignment horizontal="center"/>
    </xf>
    <xf numFmtId="0" fontId="25" fillId="4" borderId="0" xfId="0" applyFont="1" applyFill="1" applyAlignment="1">
      <alignment horizontal="right"/>
    </xf>
    <xf numFmtId="0" fontId="18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6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4" borderId="0" xfId="0" applyFont="1" applyFill="1" applyAlignment="1">
      <alignment horizontal="right"/>
    </xf>
    <xf numFmtId="0" fontId="18" fillId="0" borderId="5" xfId="0" applyFont="1" applyBorder="1"/>
    <xf numFmtId="0" fontId="17" fillId="0" borderId="5" xfId="0" applyFont="1" applyBorder="1"/>
    <xf numFmtId="0" fontId="20" fillId="4" borderId="1" xfId="0" applyFont="1" applyFill="1" applyBorder="1" applyAlignment="1">
      <alignment horizontal="center"/>
    </xf>
    <xf numFmtId="0" fontId="17" fillId="0" borderId="9" xfId="0" applyFont="1" applyBorder="1"/>
    <xf numFmtId="0" fontId="18" fillId="0" borderId="0" xfId="0" applyFont="1"/>
    <xf numFmtId="0" fontId="18" fillId="4" borderId="0" xfId="0" applyFont="1" applyFill="1"/>
    <xf numFmtId="0" fontId="19" fillId="4" borderId="0" xfId="0" applyFont="1" applyFill="1" applyAlignment="1">
      <alignment horizontal="center"/>
    </xf>
    <xf numFmtId="0" fontId="17" fillId="0" borderId="10" xfId="0" applyFont="1" applyBorder="1"/>
    <xf numFmtId="0" fontId="19" fillId="0" borderId="10" xfId="0" applyFont="1" applyBorder="1" applyAlignment="1">
      <alignment horizontal="center"/>
    </xf>
    <xf numFmtId="0" fontId="17" fillId="0" borderId="12" xfId="0" applyFont="1" applyBorder="1"/>
    <xf numFmtId="0" fontId="19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4" borderId="13" xfId="0" applyFont="1" applyFill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4" borderId="14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0" fillId="4" borderId="21" xfId="0" applyFont="1" applyFill="1" applyBorder="1" applyAlignment="1">
      <alignment horizontal="center"/>
    </xf>
    <xf numFmtId="0" fontId="20" fillId="4" borderId="22" xfId="0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0" fillId="4" borderId="18" xfId="0" applyFont="1" applyFill="1" applyBorder="1" applyAlignment="1">
      <alignment horizontal="center"/>
    </xf>
    <xf numFmtId="0" fontId="20" fillId="4" borderId="19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0" fillId="4" borderId="25" xfId="0" applyFont="1" applyFill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0" fillId="4" borderId="0" xfId="0" applyFill="1"/>
    <xf numFmtId="0" fontId="16" fillId="4" borderId="0" xfId="0" applyFont="1" applyFill="1"/>
    <xf numFmtId="0" fontId="33" fillId="4" borderId="0" xfId="0" applyFont="1" applyFill="1" applyAlignment="1">
      <alignment horizontal="right"/>
    </xf>
    <xf numFmtId="0" fontId="0" fillId="5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15" fillId="5" borderId="0" xfId="0" applyFont="1" applyFill="1" applyAlignment="1">
      <alignment horizontal="right"/>
    </xf>
    <xf numFmtId="0" fontId="15" fillId="3" borderId="0" xfId="0" applyFont="1" applyFill="1" applyAlignment="1">
      <alignment horizontal="right"/>
    </xf>
    <xf numFmtId="0" fontId="15" fillId="5" borderId="0" xfId="0" applyFont="1" applyFill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34" fillId="0" borderId="0" xfId="0" applyFont="1" applyAlignment="1">
      <alignment horizontal="justify" vertical="top" wrapText="1"/>
    </xf>
    <xf numFmtId="0" fontId="16" fillId="0" borderId="0" xfId="0" applyFont="1" applyAlignment="1">
      <alignment horizontal="center"/>
    </xf>
    <xf numFmtId="0" fontId="35" fillId="0" borderId="0" xfId="0" applyFont="1" applyAlignment="1">
      <alignment horizontal="justify" vertical="top" wrapText="1"/>
    </xf>
    <xf numFmtId="0" fontId="16" fillId="0" borderId="0" xfId="0" applyFont="1"/>
    <xf numFmtId="0" fontId="7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39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14" fillId="0" borderId="0" xfId="0" applyFont="1"/>
    <xf numFmtId="0" fontId="19" fillId="0" borderId="30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8" fillId="0" borderId="10" xfId="0" applyFont="1" applyBorder="1"/>
    <xf numFmtId="0" fontId="19" fillId="2" borderId="10" xfId="0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17" fontId="31" fillId="3" borderId="18" xfId="0" quotePrefix="1" applyNumberFormat="1" applyFont="1" applyFill="1" applyBorder="1" applyAlignment="1">
      <alignment horizontal="center"/>
    </xf>
    <xf numFmtId="0" fontId="31" fillId="3" borderId="19" xfId="0" quotePrefix="1" applyFont="1" applyFill="1" applyBorder="1" applyAlignment="1">
      <alignment horizontal="center"/>
    </xf>
    <xf numFmtId="0" fontId="31" fillId="3" borderId="19" xfId="0" applyFont="1" applyFill="1" applyBorder="1" applyAlignment="1">
      <alignment horizontal="center"/>
    </xf>
    <xf numFmtId="0" fontId="31" fillId="3" borderId="20" xfId="0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3" borderId="22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7" fillId="4" borderId="32" xfId="0" applyFont="1" applyFill="1" applyBorder="1" applyAlignment="1">
      <alignment horizontal="center"/>
    </xf>
    <xf numFmtId="0" fontId="17" fillId="4" borderId="33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38" fillId="2" borderId="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1" fontId="15" fillId="3" borderId="2" xfId="0" applyNumberFormat="1" applyFont="1" applyFill="1" applyBorder="1" applyAlignment="1">
      <alignment horizontal="center" wrapText="1"/>
    </xf>
    <xf numFmtId="0" fontId="40" fillId="3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9" borderId="0" xfId="0" applyFont="1" applyFill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3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6" borderId="0" xfId="0" applyFont="1" applyFill="1" applyAlignment="1">
      <alignment horizontal="center"/>
    </xf>
    <xf numFmtId="0" fontId="44" fillId="6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44" fillId="4" borderId="0" xfId="0" applyFont="1" applyFill="1" applyAlignment="1">
      <alignment horizontal="center"/>
    </xf>
    <xf numFmtId="0" fontId="43" fillId="0" borderId="2" xfId="0" quotePrefix="1" applyFont="1" applyBorder="1" applyAlignment="1">
      <alignment horizontal="center"/>
    </xf>
    <xf numFmtId="0" fontId="43" fillId="0" borderId="34" xfId="0" applyFont="1" applyBorder="1" applyAlignment="1">
      <alignment horizontal="center"/>
    </xf>
    <xf numFmtId="0" fontId="43" fillId="0" borderId="35" xfId="0" applyFont="1" applyBorder="1" applyAlignment="1">
      <alignment horizontal="center"/>
    </xf>
    <xf numFmtId="0" fontId="43" fillId="0" borderId="27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44" fillId="0" borderId="0" xfId="0" applyFont="1" applyAlignment="1">
      <alignment horizontal="right"/>
    </xf>
    <xf numFmtId="0" fontId="47" fillId="3" borderId="2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3" fillId="0" borderId="0" xfId="0" applyFont="1"/>
    <xf numFmtId="0" fontId="44" fillId="0" borderId="0" xfId="0" applyFont="1"/>
    <xf numFmtId="0" fontId="42" fillId="0" borderId="0" xfId="0" applyFont="1"/>
    <xf numFmtId="0" fontId="45" fillId="3" borderId="0" xfId="0" applyFont="1" applyFill="1" applyAlignment="1">
      <alignment horizontal="center"/>
    </xf>
    <xf numFmtId="0" fontId="44" fillId="6" borderId="0" xfId="0" applyFont="1" applyFill="1" applyAlignment="1">
      <alignment horizontal="right"/>
    </xf>
    <xf numFmtId="0" fontId="44" fillId="2" borderId="0" xfId="0" applyFont="1" applyFill="1" applyAlignment="1">
      <alignment horizontal="right"/>
    </xf>
    <xf numFmtId="0" fontId="48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3" borderId="18" xfId="0" applyFont="1" applyFill="1" applyBorder="1" applyAlignment="1">
      <alignment horizontal="center" vertical="center"/>
    </xf>
    <xf numFmtId="0" fontId="48" fillId="0" borderId="19" xfId="0" applyFont="1" applyBorder="1" applyAlignment="1">
      <alignment horizontal="right" vertical="center"/>
    </xf>
    <xf numFmtId="0" fontId="50" fillId="0" borderId="20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6" borderId="2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5" fillId="3" borderId="2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right" vertical="center"/>
    </xf>
    <xf numFmtId="0" fontId="45" fillId="3" borderId="31" xfId="0" applyFont="1" applyFill="1" applyBorder="1" applyAlignment="1">
      <alignment horizontal="center" vertical="center"/>
    </xf>
    <xf numFmtId="0" fontId="48" fillId="0" borderId="32" xfId="0" applyFont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3" fillId="3" borderId="2" xfId="0" applyFont="1" applyFill="1" applyBorder="1" applyAlignment="1">
      <alignment horizontal="right" vertical="center" wrapText="1"/>
    </xf>
    <xf numFmtId="0" fontId="43" fillId="0" borderId="2" xfId="0" applyFont="1" applyBorder="1" applyAlignment="1">
      <alignment horizontal="right"/>
    </xf>
    <xf numFmtId="0" fontId="43" fillId="0" borderId="0" xfId="0" applyFont="1" applyAlignment="1">
      <alignment horizontal="right"/>
    </xf>
    <xf numFmtId="0" fontId="1" fillId="0" borderId="0" xfId="0" applyFont="1"/>
    <xf numFmtId="0" fontId="13" fillId="6" borderId="0" xfId="0" applyFont="1" applyFill="1"/>
    <xf numFmtId="0" fontId="54" fillId="0" borderId="0" xfId="0" applyFont="1"/>
    <xf numFmtId="0" fontId="54" fillId="6" borderId="0" xfId="0" applyFont="1" applyFill="1"/>
    <xf numFmtId="0" fontId="23" fillId="3" borderId="9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8" borderId="9" xfId="0" applyFont="1" applyFill="1" applyBorder="1" applyAlignment="1">
      <alignment horizontal="center"/>
    </xf>
    <xf numFmtId="0" fontId="21" fillId="8" borderId="8" xfId="0" applyFont="1" applyFill="1" applyBorder="1" applyAlignment="1">
      <alignment horizontal="center"/>
    </xf>
    <xf numFmtId="0" fontId="21" fillId="8" borderId="7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8" borderId="9" xfId="0" applyFont="1" applyFill="1" applyBorder="1" applyAlignment="1">
      <alignment horizontal="center"/>
    </xf>
    <xf numFmtId="0" fontId="19" fillId="8" borderId="8" xfId="0" applyFont="1" applyFill="1" applyBorder="1" applyAlignment="1">
      <alignment horizontal="center"/>
    </xf>
    <xf numFmtId="0" fontId="19" fillId="8" borderId="7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61"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theme="1"/>
        </patternFill>
      </fill>
    </dxf>
    <dxf>
      <font>
        <b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31E6-AC68-4D61-AF47-4052CB3A4D92}">
  <dimension ref="A3:F153"/>
  <sheetViews>
    <sheetView zoomScale="145" zoomScaleNormal="145" workbookViewId="0">
      <selection activeCell="B25" sqref="B25:E39"/>
    </sheetView>
  </sheetViews>
  <sheetFormatPr baseColWidth="10" defaultColWidth="11.54296875" defaultRowHeight="14.5"/>
  <cols>
    <col min="1" max="1" width="3" style="1" bestFit="1" customWidth="1"/>
    <col min="2" max="2" width="22" style="1" bestFit="1" customWidth="1"/>
    <col min="3" max="3" width="12.08984375" style="1" bestFit="1" customWidth="1"/>
    <col min="4" max="4" width="27.54296875" style="1" bestFit="1" customWidth="1"/>
    <col min="5" max="5" width="7.36328125" style="1" bestFit="1" customWidth="1"/>
    <col min="6" max="6" width="3" style="1" bestFit="1" customWidth="1"/>
    <col min="7" max="16384" width="11.54296875" style="1"/>
  </cols>
  <sheetData>
    <row r="3" spans="1:6">
      <c r="B3" s="98" t="s">
        <v>1205</v>
      </c>
    </row>
    <row r="5" spans="1:6">
      <c r="A5" s="1">
        <v>1</v>
      </c>
      <c r="B5" s="1" t="str">
        <f>CLT!$Q$21</f>
        <v>PILARD</v>
      </c>
      <c r="C5" s="1" t="str">
        <f>CLT!$Q$22</f>
        <v>Nathan</v>
      </c>
      <c r="D5" s="1" t="str">
        <f>CLT!$Q$26</f>
        <v>LES LOUPS D'ANGERS TT</v>
      </c>
      <c r="E5" s="1">
        <f>CLT!$Q$20</f>
        <v>2803.8</v>
      </c>
      <c r="F5" s="1">
        <v>15</v>
      </c>
    </row>
    <row r="6" spans="1:6">
      <c r="A6" s="1">
        <v>2</v>
      </c>
      <c r="B6" s="1" t="str">
        <f>CLT!$Q$31</f>
        <v>GALAIS</v>
      </c>
      <c r="C6" s="1" t="str">
        <f>CLT!$Q$32</f>
        <v>Theo</v>
      </c>
      <c r="D6" s="1" t="str">
        <f>CLT!$Q$36</f>
        <v>ROMAGNE (LA) - S.S.</v>
      </c>
      <c r="E6" s="1">
        <f>CLT!$Q$30</f>
        <v>2353.5</v>
      </c>
      <c r="F6" s="1">
        <v>14</v>
      </c>
    </row>
    <row r="7" spans="1:6">
      <c r="A7" s="1">
        <v>3</v>
      </c>
      <c r="B7" s="1" t="str">
        <f>CLT!$Q$41</f>
        <v>BAHUAUD</v>
      </c>
      <c r="C7" s="1" t="str">
        <f>CLT!$Q$42</f>
        <v>Mathieu</v>
      </c>
      <c r="D7" s="1" t="str">
        <f>CLT!$Q$46</f>
        <v>ROMAGNE (LA) - S.S.</v>
      </c>
      <c r="E7" s="1">
        <f>CLT!$Q$40</f>
        <v>2339</v>
      </c>
      <c r="F7" s="1">
        <v>13</v>
      </c>
    </row>
    <row r="8" spans="1:6">
      <c r="A8" s="1">
        <v>4</v>
      </c>
      <c r="B8" s="1" t="str">
        <f>CLT!$Q$51</f>
        <v>MARSAUD</v>
      </c>
      <c r="C8" s="1" t="str">
        <f>CLT!$Q$52</f>
        <v>Noa</v>
      </c>
      <c r="D8" s="1" t="str">
        <f>CLT!$Q$56</f>
        <v>FERRIERE VENDEE TENNIS DE</v>
      </c>
      <c r="E8" s="1">
        <f>CLT!$Q$50</f>
        <v>2125</v>
      </c>
      <c r="F8" s="1">
        <v>12</v>
      </c>
    </row>
    <row r="9" spans="1:6">
      <c r="A9" s="1">
        <v>5</v>
      </c>
      <c r="B9" s="1" t="str">
        <f>CLT!$Q$61</f>
        <v>BRIN</v>
      </c>
      <c r="C9" s="1" t="str">
        <f>CLT!$Q$62</f>
        <v>Ethan</v>
      </c>
      <c r="D9" s="1" t="str">
        <f>CLT!$Q$66</f>
        <v>ROMAGNE (LA) - S.S.</v>
      </c>
      <c r="E9" s="1">
        <f>CLT!$Q$60</f>
        <v>2109</v>
      </c>
      <c r="F9" s="1">
        <v>11</v>
      </c>
    </row>
    <row r="10" spans="1:6">
      <c r="A10" s="1">
        <v>6</v>
      </c>
      <c r="B10" s="1" t="str">
        <f>CLT!$Q$71</f>
        <v>BUCHARD</v>
      </c>
      <c r="C10" s="1" t="str">
        <f>CLT!$Q$72</f>
        <v>Isidore</v>
      </c>
      <c r="D10" s="1" t="str">
        <f>CLT!$Q$76</f>
        <v>ERNEENNE Sport Tennis de</v>
      </c>
      <c r="E10" s="1">
        <f>CLT!$Q$70</f>
        <v>2099.1</v>
      </c>
      <c r="F10" s="1">
        <v>10</v>
      </c>
    </row>
    <row r="11" spans="1:6">
      <c r="A11" s="1">
        <v>7</v>
      </c>
      <c r="B11" s="1" t="str">
        <f>CLT!$Q$81</f>
        <v>SYLVAIN</v>
      </c>
      <c r="C11" s="1" t="str">
        <f>CLT!$Q$82</f>
        <v>Julien</v>
      </c>
      <c r="D11" s="1" t="str">
        <f>CLT!$Q$86</f>
        <v>NANTES ST MEDARD DOULON</v>
      </c>
      <c r="E11" s="1">
        <f>CLT!$Q$80</f>
        <v>2097.1999999999998</v>
      </c>
      <c r="F11" s="1">
        <v>9</v>
      </c>
    </row>
    <row r="12" spans="1:6">
      <c r="A12" s="1">
        <v>8</v>
      </c>
      <c r="B12" s="1" t="str">
        <f>CLT!$Q$91</f>
        <v>BAYALA</v>
      </c>
      <c r="C12" s="1" t="str">
        <f>CLT!$Q$92</f>
        <v>Ble-Jean-Pierre</v>
      </c>
      <c r="D12" s="1" t="str">
        <f>CLT!$Q$96</f>
        <v>NANTES ST MEDARD DOULON</v>
      </c>
      <c r="E12" s="1">
        <f>CLT!$Q$90</f>
        <v>2081.8000000000002</v>
      </c>
      <c r="F12" s="1">
        <v>8</v>
      </c>
    </row>
    <row r="13" spans="1:6">
      <c r="A13" s="1">
        <v>9</v>
      </c>
      <c r="B13" s="1" t="str">
        <f>CLT!$Q$101</f>
        <v>LE GALL</v>
      </c>
      <c r="C13" s="1" t="str">
        <f>CLT!$Q$102</f>
        <v>Loic</v>
      </c>
      <c r="D13" s="1" t="str">
        <f>CLT!$Q$106</f>
        <v>NANTES ST MEDARD DOULON</v>
      </c>
      <c r="E13" s="1">
        <f>CLT!$Q$100</f>
        <v>2071.5</v>
      </c>
      <c r="F13" s="1">
        <v>7</v>
      </c>
    </row>
    <row r="14" spans="1:6">
      <c r="A14" s="1">
        <v>10</v>
      </c>
      <c r="B14" s="1" t="str">
        <f>CLT!$Q$111</f>
        <v>GABILLARD</v>
      </c>
      <c r="C14" s="1" t="str">
        <f>CLT!$Q$112</f>
        <v>Mael</v>
      </c>
      <c r="D14" s="1" t="str">
        <f>CLT!$Q$116</f>
        <v>NANTES ST JOSEPH TENNIS D</v>
      </c>
      <c r="E14" s="1">
        <f>CLT!$Q$110</f>
        <v>2047.8</v>
      </c>
      <c r="F14" s="1">
        <v>6</v>
      </c>
    </row>
    <row r="15" spans="1:6">
      <c r="A15" s="1">
        <v>11</v>
      </c>
      <c r="B15" s="1" t="str">
        <f>CLT!$Q$121</f>
        <v>POILANE</v>
      </c>
      <c r="C15" s="1" t="str">
        <f>CLT!$Q$122</f>
        <v>Lenny</v>
      </c>
      <c r="D15" s="1" t="str">
        <f>CLT!$Q$126</f>
        <v>LAVAL Francs Archers</v>
      </c>
      <c r="E15" s="1">
        <f>CLT!$Q$120</f>
        <v>2007.6</v>
      </c>
      <c r="F15" s="1">
        <v>5</v>
      </c>
    </row>
    <row r="16" spans="1:6">
      <c r="A16" s="1">
        <v>12</v>
      </c>
      <c r="B16" s="1" t="str">
        <f>CLT!$Q$131</f>
        <v>MOUSSAY</v>
      </c>
      <c r="C16" s="1" t="str">
        <f>CLT!$Q$132</f>
        <v>Dorian</v>
      </c>
      <c r="D16" s="1" t="str">
        <f>CLT!$Q$136</f>
        <v>ERNEENNE Sport Tennis de</v>
      </c>
      <c r="E16" s="1">
        <f>CLT!$Q$130</f>
        <v>2001.4</v>
      </c>
      <c r="F16" s="1">
        <v>4</v>
      </c>
    </row>
    <row r="17" spans="1:6">
      <c r="A17" s="1">
        <v>13</v>
      </c>
      <c r="B17" s="1" t="str">
        <f>CLT!$Q$141</f>
        <v>NEAU</v>
      </c>
      <c r="C17" s="1" t="str">
        <f>CLT!$Q$142</f>
        <v>Mahe</v>
      </c>
      <c r="D17" s="1" t="str">
        <f>CLT!$Q$146</f>
        <v>ROMAGNE (LA) - S.S.</v>
      </c>
      <c r="E17" s="1">
        <f>CLT!$Q$140</f>
        <v>1990.8</v>
      </c>
      <c r="F17" s="1">
        <v>3</v>
      </c>
    </row>
    <row r="18" spans="1:6">
      <c r="A18" s="1">
        <v>14</v>
      </c>
      <c r="B18" s="1" t="str">
        <f>CLT!$Q$151</f>
        <v>LEROUX</v>
      </c>
      <c r="C18" s="1" t="str">
        <f>CLT!$Q$152</f>
        <v>Tilian</v>
      </c>
      <c r="D18" s="1" t="str">
        <f>CLT!$Q$156</f>
        <v>ROMAGNE (LA) - S.S.</v>
      </c>
      <c r="E18" s="1">
        <f>CLT!$Q$150</f>
        <v>1986.9</v>
      </c>
      <c r="F18" s="1">
        <v>2</v>
      </c>
    </row>
    <row r="19" spans="1:6">
      <c r="A19" s="1">
        <v>15</v>
      </c>
      <c r="B19" s="1" t="str">
        <f>CLT!$Q$161</f>
        <v>VERCHERE</v>
      </c>
      <c r="C19" s="1" t="str">
        <f>CLT!$Q$162</f>
        <v>Simon</v>
      </c>
      <c r="D19" s="1" t="str">
        <f>CLT!$Q$166</f>
        <v>LE MANS SARTHE TENNIS DE</v>
      </c>
      <c r="E19" s="1">
        <f>CLT!$Q$160</f>
        <v>1968.8</v>
      </c>
      <c r="F19" s="1">
        <v>1</v>
      </c>
    </row>
    <row r="23" spans="1:6">
      <c r="B23" s="98" t="s">
        <v>411</v>
      </c>
    </row>
    <row r="25" spans="1:6">
      <c r="A25" s="1">
        <v>1</v>
      </c>
      <c r="B25" s="1" t="str">
        <f>CLT!$L$21</f>
        <v>TESSIER</v>
      </c>
      <c r="C25" s="1" t="str">
        <f>CLT!$L$22</f>
        <v>Noah</v>
      </c>
      <c r="D25" s="1" t="str">
        <f>CLT!$L$26</f>
        <v>NANTES ST JOSEPH TENNIS D</v>
      </c>
      <c r="E25" s="1">
        <f>CLT!$L$20</f>
        <v>2421.3000000000002</v>
      </c>
      <c r="F25" s="1">
        <v>15</v>
      </c>
    </row>
    <row r="26" spans="1:6">
      <c r="A26" s="1">
        <v>2</v>
      </c>
      <c r="B26" s="1" t="str">
        <f>CLT!$L$31</f>
        <v>SANDONA</v>
      </c>
      <c r="C26" s="1" t="str">
        <f>CLT!$L$32</f>
        <v>Quentin</v>
      </c>
      <c r="D26" s="1" t="str">
        <f>CLT!$L$36</f>
        <v>FERRIERE VENDEE TENNIS DE</v>
      </c>
      <c r="E26" s="1">
        <f>CLT!$L$30</f>
        <v>2331.8000000000002</v>
      </c>
      <c r="F26" s="1">
        <v>14</v>
      </c>
    </row>
    <row r="27" spans="1:6">
      <c r="A27" s="1">
        <v>3</v>
      </c>
      <c r="B27" s="1" t="str">
        <f>CLT!$L$41</f>
        <v>LEBRASSEUR</v>
      </c>
      <c r="C27" s="1" t="str">
        <f>CLT!$L$42</f>
        <v>Noah</v>
      </c>
      <c r="D27" s="1" t="str">
        <f>CLT!$L$46</f>
        <v>FERRIERE VENDEE TENNIS DE</v>
      </c>
      <c r="E27" s="1">
        <f>CLT!$L$40</f>
        <v>2078.4</v>
      </c>
      <c r="F27" s="1">
        <v>13</v>
      </c>
    </row>
    <row r="28" spans="1:6">
      <c r="A28" s="1">
        <v>4</v>
      </c>
      <c r="B28" s="1" t="str">
        <f>CLT!$L$51</f>
        <v>NOUBLANCHE</v>
      </c>
      <c r="C28" s="1" t="str">
        <f>CLT!$L$52</f>
        <v>Raphael</v>
      </c>
      <c r="D28" s="1" t="str">
        <f>CLT!$L$56</f>
        <v>NANTES ST JOSEPH TENNIS D</v>
      </c>
      <c r="E28" s="1">
        <f>CLT!$L$50</f>
        <v>1764.7</v>
      </c>
      <c r="F28" s="1">
        <v>12</v>
      </c>
    </row>
    <row r="29" spans="1:6">
      <c r="A29" s="1">
        <v>5</v>
      </c>
      <c r="B29" s="1" t="str">
        <f>CLT!$L$61</f>
        <v>AUNIS</v>
      </c>
      <c r="C29" s="1" t="str">
        <f>CLT!$L$62</f>
        <v>Mathieu</v>
      </c>
      <c r="D29" s="1" t="str">
        <f>CLT!$L$66</f>
        <v>ST BREVIN T.T.</v>
      </c>
      <c r="E29" s="1">
        <f>CLT!$L$60</f>
        <v>1724.9</v>
      </c>
      <c r="F29" s="1">
        <v>11</v>
      </c>
    </row>
    <row r="30" spans="1:6">
      <c r="A30" s="1">
        <v>6</v>
      </c>
      <c r="B30" s="1" t="str">
        <f>CLT!$L$71</f>
        <v>TAGNE</v>
      </c>
      <c r="C30" s="1" t="str">
        <f>CLT!$L$72</f>
        <v>Thibault</v>
      </c>
      <c r="D30" s="1" t="str">
        <f>CLT!$L$76</f>
        <v>NANTES ST JOSEPH TENNIS D</v>
      </c>
      <c r="E30" s="1">
        <f>CLT!$L$70</f>
        <v>1678.3</v>
      </c>
      <c r="F30" s="1">
        <v>10</v>
      </c>
    </row>
    <row r="31" spans="1:6">
      <c r="A31" s="1">
        <v>7</v>
      </c>
      <c r="B31" s="1" t="str">
        <f>CLT!$L$81</f>
        <v>POITTEVIN DE LA FREG</v>
      </c>
      <c r="C31" s="1" t="str">
        <f>CLT!$L$82</f>
        <v>Timéo</v>
      </c>
      <c r="D31" s="1" t="str">
        <f>CLT!$L$86</f>
        <v>NANTES ST MEDARD DOULON</v>
      </c>
      <c r="E31" s="1">
        <f>CLT!$L$80</f>
        <v>1674.2</v>
      </c>
      <c r="F31" s="1">
        <v>9</v>
      </c>
    </row>
    <row r="32" spans="1:6">
      <c r="A32" s="1">
        <v>8</v>
      </c>
      <c r="B32" s="1" t="str">
        <f>CLT!$L$91</f>
        <v>BERTRAIT</v>
      </c>
      <c r="C32" s="1" t="str">
        <f>CLT!$L$92</f>
        <v>Tom</v>
      </c>
      <c r="D32" s="1" t="str">
        <f>CLT!$L$96</f>
        <v>NANTES TENNIS DE TABLE</v>
      </c>
      <c r="E32" s="1">
        <f>CLT!$L$90</f>
        <v>1603.5</v>
      </c>
      <c r="F32" s="1">
        <v>8</v>
      </c>
    </row>
    <row r="33" spans="1:6">
      <c r="A33" s="1">
        <v>9</v>
      </c>
      <c r="B33" s="1" t="str">
        <f>CLT!$L$101</f>
        <v>COUSSEAU</v>
      </c>
      <c r="C33" s="1" t="str">
        <f>CLT!$L$102</f>
        <v>Hugo</v>
      </c>
      <c r="D33" s="1" t="str">
        <f>CLT!$L$106</f>
        <v>ROMAGNE (LA) - S.S.</v>
      </c>
      <c r="E33" s="1">
        <f>CLT!$L$100</f>
        <v>1566.9</v>
      </c>
      <c r="F33" s="1">
        <v>7</v>
      </c>
    </row>
    <row r="34" spans="1:6">
      <c r="A34" s="1">
        <v>10</v>
      </c>
      <c r="B34" s="1" t="str">
        <f>CLT!$L$111</f>
        <v>PASQUIER</v>
      </c>
      <c r="C34" s="1" t="str">
        <f>CLT!$L$112</f>
        <v>Timeo</v>
      </c>
      <c r="D34" s="1" t="str">
        <f>CLT!$L$116</f>
        <v>LES LOUPS D'ANGERS TT</v>
      </c>
      <c r="E34" s="1">
        <f>CLT!$L$110</f>
        <v>1544</v>
      </c>
      <c r="F34" s="1">
        <v>6</v>
      </c>
    </row>
    <row r="35" spans="1:6">
      <c r="A35" s="1">
        <v>11</v>
      </c>
      <c r="B35" s="1" t="str">
        <f>CLT!$L$121</f>
        <v>LEVASSOR</v>
      </c>
      <c r="C35" s="1" t="str">
        <f>CLT!$L$122</f>
        <v>Dylan</v>
      </c>
      <c r="D35" s="1" t="str">
        <f>CLT!$L$126</f>
        <v>ORVAULT SPORT TENNIS DE T</v>
      </c>
      <c r="E35" s="1">
        <f>CLT!$L$120</f>
        <v>1527.8</v>
      </c>
      <c r="F35" s="1">
        <v>5</v>
      </c>
    </row>
    <row r="36" spans="1:6">
      <c r="A36" s="1">
        <v>12</v>
      </c>
      <c r="B36" s="1" t="str">
        <f>CLT!$L$131</f>
        <v>ROY</v>
      </c>
      <c r="C36" s="1" t="str">
        <f>CLT!$L$132</f>
        <v>Alexis</v>
      </c>
      <c r="D36" s="1" t="str">
        <f>CLT!$L$136</f>
        <v>ORVAULT SPORT TENNIS DE T</v>
      </c>
      <c r="E36" s="1">
        <f>CLT!$L$130</f>
        <v>1443.4</v>
      </c>
      <c r="F36" s="1">
        <v>4</v>
      </c>
    </row>
    <row r="37" spans="1:6">
      <c r="A37" s="1">
        <v>13</v>
      </c>
      <c r="B37" s="1" t="str">
        <f>CLT!$L$141</f>
        <v>RICHARD</v>
      </c>
      <c r="C37" s="1" t="str">
        <f>CLT!$L$142</f>
        <v>Corentin</v>
      </c>
      <c r="D37" s="1" t="str">
        <f>CLT!$L$146</f>
        <v>St BERTHEVIN/St LOUP-53 U</v>
      </c>
      <c r="E37" s="1">
        <f>CLT!$L$140</f>
        <v>1442.3</v>
      </c>
      <c r="F37" s="1">
        <v>3</v>
      </c>
    </row>
    <row r="38" spans="1:6">
      <c r="A38" s="1">
        <v>14</v>
      </c>
      <c r="B38" s="1" t="str">
        <f>CLT!$L$151</f>
        <v>LE LAING</v>
      </c>
      <c r="C38" s="1" t="str">
        <f>CLT!$L$152</f>
        <v>Victorien</v>
      </c>
      <c r="D38" s="1" t="str">
        <f>CLT!$L$156</f>
        <v>NANTES ST MEDARD DOULON</v>
      </c>
      <c r="E38" s="1">
        <f>CLT!$L$150</f>
        <v>1432.9</v>
      </c>
      <c r="F38" s="1">
        <v>2</v>
      </c>
    </row>
    <row r="39" spans="1:6">
      <c r="A39" s="1">
        <v>15</v>
      </c>
      <c r="B39" s="1" t="str">
        <f>CLT!$L$161</f>
        <v>N'GUYEN</v>
      </c>
      <c r="C39" s="1" t="str">
        <f>CLT!$L$162</f>
        <v>Vesnah</v>
      </c>
      <c r="D39" s="1" t="str">
        <f>CLT!$L$166</f>
        <v>NANTES ST MEDARD DOULON</v>
      </c>
      <c r="E39" s="1">
        <f>CLT!$L$160</f>
        <v>1431.4</v>
      </c>
      <c r="F39" s="1">
        <v>1</v>
      </c>
    </row>
    <row r="42" spans="1:6">
      <c r="B42" s="98" t="s">
        <v>1204</v>
      </c>
    </row>
    <row r="44" spans="1:6">
      <c r="A44" s="1">
        <v>1</v>
      </c>
      <c r="B44" s="1" t="str">
        <f>CLT!$G$21</f>
        <v>LALOUE</v>
      </c>
      <c r="C44" s="1" t="str">
        <f>CLT!$G$22</f>
        <v>Bastien</v>
      </c>
      <c r="D44" s="1" t="str">
        <f>CLT!$G$26</f>
        <v>MESANGER ATT</v>
      </c>
      <c r="E44" s="1">
        <f>CLT!$G$20</f>
        <v>1648.9</v>
      </c>
      <c r="F44" s="1">
        <v>15</v>
      </c>
    </row>
    <row r="45" spans="1:6">
      <c r="A45" s="1">
        <v>2</v>
      </c>
      <c r="B45" s="1" t="str">
        <f>CLT!$G$31</f>
        <v>CAILLAUD</v>
      </c>
      <c r="C45" s="1" t="str">
        <f>CLT!$G$32</f>
        <v>Adam</v>
      </c>
      <c r="D45" s="1" t="str">
        <f>CLT!$G$36</f>
        <v>ROMAGNE (LA) - S.S.</v>
      </c>
      <c r="E45" s="1">
        <f>CLT!$G$30</f>
        <v>1635.5</v>
      </c>
      <c r="F45" s="1">
        <v>14</v>
      </c>
    </row>
    <row r="46" spans="1:6">
      <c r="A46" s="1">
        <v>3</v>
      </c>
      <c r="B46" s="1" t="str">
        <f>CLT!$G$41</f>
        <v>EL FEHRI</v>
      </c>
      <c r="C46" s="1" t="str">
        <f>CLT!$G$42</f>
        <v>Evan</v>
      </c>
      <c r="D46" s="1" t="str">
        <f>CLT!$G$46</f>
        <v>ROMAGNE (LA) - S.S.</v>
      </c>
      <c r="E46" s="1">
        <f>CLT!$G$40</f>
        <v>1572.9</v>
      </c>
      <c r="F46" s="1">
        <v>13</v>
      </c>
    </row>
    <row r="47" spans="1:6">
      <c r="A47" s="1">
        <v>4</v>
      </c>
      <c r="B47" s="1" t="str">
        <f>CLT!$G$51</f>
        <v>LANGEVIN</v>
      </c>
      <c r="C47" s="1" t="str">
        <f>CLT!$G$52</f>
        <v>Yahiko</v>
      </c>
      <c r="D47" s="1" t="str">
        <f>CLT!$G$56</f>
        <v>ST JULIEN TENNIS DE TABLE</v>
      </c>
      <c r="E47" s="1">
        <f>CLT!$G$50</f>
        <v>1470.5</v>
      </c>
      <c r="F47" s="1">
        <v>12</v>
      </c>
    </row>
    <row r="48" spans="1:6">
      <c r="A48" s="1">
        <v>5</v>
      </c>
      <c r="B48" s="1" t="str">
        <f>CLT!$G$61</f>
        <v>LAPIERRE</v>
      </c>
      <c r="C48" s="1" t="str">
        <f>CLT!$G$62</f>
        <v>Octave</v>
      </c>
      <c r="D48" s="1" t="str">
        <f>CLT!$G$66</f>
        <v>CHANGE Union Sportive</v>
      </c>
      <c r="E48" s="1">
        <f>CLT!$G$60</f>
        <v>1401.8</v>
      </c>
      <c r="F48" s="1">
        <v>11</v>
      </c>
    </row>
    <row r="49" spans="1:6">
      <c r="A49" s="1">
        <v>6</v>
      </c>
      <c r="B49" s="1" t="str">
        <f>CLT!$G$71</f>
        <v>CASTANIE</v>
      </c>
      <c r="C49" s="1" t="str">
        <f>CLT!$G$72</f>
        <v>Lucien</v>
      </c>
      <c r="D49" s="1" t="str">
        <f>CLT!$G$76</f>
        <v>NANTES ST MEDARD DOULON</v>
      </c>
      <c r="E49" s="1">
        <f>CLT!$G$70</f>
        <v>1326.5</v>
      </c>
      <c r="F49" s="1">
        <v>10</v>
      </c>
    </row>
    <row r="50" spans="1:6">
      <c r="A50" s="1">
        <v>7</v>
      </c>
      <c r="B50" s="1" t="str">
        <f>CLT!$G$81</f>
        <v>BITSHILUALUA</v>
      </c>
      <c r="C50" s="1" t="str">
        <f>CLT!$G$82</f>
        <v>Samuel</v>
      </c>
      <c r="D50" s="1" t="str">
        <f>CLT!$G$86</f>
        <v>LE MANS SARTHE TENNIS DE</v>
      </c>
      <c r="E50" s="1">
        <f>CLT!$G$80</f>
        <v>1275.8</v>
      </c>
      <c r="F50" s="1">
        <v>9</v>
      </c>
    </row>
    <row r="51" spans="1:6">
      <c r="A51" s="1">
        <v>8</v>
      </c>
      <c r="B51" s="1" t="str">
        <f>CLT!$G$91</f>
        <v>GELE FORT</v>
      </c>
      <c r="C51" s="1" t="str">
        <f>CLT!$G$92</f>
        <v>Evan</v>
      </c>
      <c r="D51" s="1" t="str">
        <f>CLT!$G$96</f>
        <v>HERBIERS (LES) TENNIS DE</v>
      </c>
      <c r="E51" s="1">
        <f>CLT!$G$90</f>
        <v>1267.3</v>
      </c>
      <c r="F51" s="1">
        <v>8</v>
      </c>
    </row>
    <row r="52" spans="1:6">
      <c r="A52" s="1">
        <v>9</v>
      </c>
      <c r="B52" s="1" t="str">
        <f>CLT!$G$101</f>
        <v>DENECHEAU</v>
      </c>
      <c r="C52" s="1" t="str">
        <f>CLT!$G$102</f>
        <v>Achille</v>
      </c>
      <c r="D52" s="1" t="str">
        <f>CLT!$G$106</f>
        <v>LES LOUPS D'ANGERS TT</v>
      </c>
      <c r="E52" s="1">
        <f>CLT!$G$100</f>
        <v>1261</v>
      </c>
      <c r="F52" s="1">
        <v>7</v>
      </c>
    </row>
    <row r="53" spans="1:6">
      <c r="A53" s="1">
        <v>10</v>
      </c>
      <c r="B53" s="1" t="str">
        <f>CLT!$G$111</f>
        <v>ROQUET-DERVAL</v>
      </c>
      <c r="C53" s="1" t="str">
        <f>CLT!$G$112</f>
        <v>Evan</v>
      </c>
      <c r="D53" s="1" t="str">
        <f>CLT!$G$116</f>
        <v>TT GENETOUZE / VENANSAULT</v>
      </c>
      <c r="E53" s="1">
        <f>CLT!$G$110</f>
        <v>1245.8</v>
      </c>
      <c r="F53" s="1">
        <v>6</v>
      </c>
    </row>
    <row r="54" spans="1:6">
      <c r="A54" s="1">
        <v>11</v>
      </c>
      <c r="B54" s="1" t="str">
        <f>CLT!$G$121</f>
        <v>BRUGIER</v>
      </c>
      <c r="C54" s="1" t="str">
        <f>CLT!$G$122</f>
        <v>Antoine</v>
      </c>
      <c r="D54" s="1" t="str">
        <f>CLT!$G$126</f>
        <v>ROMAGNE (LA) - S.S.</v>
      </c>
      <c r="E54" s="1">
        <f>CLT!$G$120</f>
        <v>1237.5</v>
      </c>
      <c r="F54" s="1">
        <v>5</v>
      </c>
    </row>
    <row r="55" spans="1:6">
      <c r="A55" s="1">
        <v>12</v>
      </c>
      <c r="B55" s="1" t="str">
        <f>CLT!$G$131</f>
        <v>GREORY-GARREAU</v>
      </c>
      <c r="C55" s="1" t="str">
        <f>CLT!$G$132</f>
        <v>Roméo</v>
      </c>
      <c r="D55" s="1" t="str">
        <f>CLT!$G$136</f>
        <v>LE MANS SARTHE TENNIS DE</v>
      </c>
      <c r="E55" s="1">
        <f>CLT!$G$130</f>
        <v>1198</v>
      </c>
      <c r="F55" s="1">
        <v>4</v>
      </c>
    </row>
    <row r="56" spans="1:6">
      <c r="A56" s="1">
        <v>13</v>
      </c>
      <c r="B56" s="1" t="str">
        <f>CLT!$G$141</f>
        <v>DEBIEU</v>
      </c>
      <c r="C56" s="1" t="str">
        <f>CLT!$G$142</f>
        <v>Nolan</v>
      </c>
      <c r="D56" s="1" t="str">
        <f>CLT!$G$146</f>
        <v>Club Athlétique Mayennais</v>
      </c>
      <c r="E56" s="1">
        <f>CLT!$G$140</f>
        <v>1195.7</v>
      </c>
      <c r="F56" s="1">
        <v>3</v>
      </c>
    </row>
    <row r="57" spans="1:6">
      <c r="A57" s="1">
        <v>14</v>
      </c>
      <c r="B57" s="1" t="str">
        <f>CLT!$G$151</f>
        <v>SAUGEZ</v>
      </c>
      <c r="C57" s="1" t="str">
        <f>CLT!$G$152</f>
        <v>Maxime</v>
      </c>
      <c r="D57" s="1" t="str">
        <f>CLT!$G$156</f>
        <v>LE MANS SARTHE TENNIS DE</v>
      </c>
      <c r="E57" s="1">
        <f>CLT!$G$150</f>
        <v>1193.8</v>
      </c>
      <c r="F57" s="1">
        <v>2</v>
      </c>
    </row>
    <row r="58" spans="1:6">
      <c r="A58" s="1">
        <v>15</v>
      </c>
      <c r="B58" s="1" t="str">
        <f>CLT!$G$161</f>
        <v>JENNI</v>
      </c>
      <c r="C58" s="1" t="str">
        <f>CLT!$G$162</f>
        <v>Marius</v>
      </c>
      <c r="D58" s="1" t="str">
        <f>CLT!$G$166</f>
        <v>LUCON TT</v>
      </c>
      <c r="E58" s="1">
        <f>CLT!$G$160</f>
        <v>1161.5</v>
      </c>
      <c r="F58" s="1">
        <v>1</v>
      </c>
    </row>
    <row r="61" spans="1:6">
      <c r="B61" s="98" t="s">
        <v>413</v>
      </c>
    </row>
    <row r="63" spans="1:6">
      <c r="A63" s="1">
        <v>1</v>
      </c>
      <c r="B63" s="1" t="str">
        <f>CLT!$B$21</f>
        <v>LHUISSIER</v>
      </c>
      <c r="C63" s="1" t="str">
        <f>CLT!$B$22</f>
        <v>Nolan</v>
      </c>
      <c r="D63" s="1" t="str">
        <f>CLT!$B$26</f>
        <v>MAZE AUTHION TENNIS DE TA</v>
      </c>
      <c r="E63" s="1">
        <f>CLT!$B$20</f>
        <v>1228.7</v>
      </c>
      <c r="F63" s="1">
        <v>15</v>
      </c>
    </row>
    <row r="64" spans="1:6">
      <c r="A64" s="1">
        <v>2</v>
      </c>
      <c r="B64" s="1" t="str">
        <f>CLT!$B$31</f>
        <v>BIDAUT</v>
      </c>
      <c r="C64" s="1" t="str">
        <f>CLT!$B$32</f>
        <v>Antonin</v>
      </c>
      <c r="D64" s="1" t="str">
        <f>CLT!$B$36</f>
        <v>LES LOUPS D'ANGERS TT</v>
      </c>
      <c r="E64" s="1">
        <f>CLT!$B$30</f>
        <v>993.9</v>
      </c>
      <c r="F64" s="1">
        <v>14</v>
      </c>
    </row>
    <row r="65" spans="1:6">
      <c r="A65" s="1">
        <v>3</v>
      </c>
      <c r="B65" s="1" t="str">
        <f>CLT!$B$41</f>
        <v>BENIZE</v>
      </c>
      <c r="C65" s="1" t="str">
        <f>CLT!$B$42</f>
        <v>Simon</v>
      </c>
      <c r="D65" s="1" t="str">
        <f>CLT!$B$46</f>
        <v>LE MANS SARTHE TENNIS DE</v>
      </c>
      <c r="E65" s="1">
        <f>CLT!$B$40</f>
        <v>926.9</v>
      </c>
      <c r="F65" s="1">
        <v>13</v>
      </c>
    </row>
    <row r="66" spans="1:6">
      <c r="A66" s="1">
        <v>4</v>
      </c>
      <c r="B66" s="1" t="str">
        <f>CLT!$B$51</f>
        <v>CRILOUX</v>
      </c>
      <c r="C66" s="1" t="str">
        <f>CLT!$B$52</f>
        <v>Timothe</v>
      </c>
      <c r="D66" s="1" t="str">
        <f>CLT!$B$56</f>
        <v>CHAPELAINE (LA)</v>
      </c>
      <c r="E66" s="1">
        <f>CLT!$B$50</f>
        <v>908</v>
      </c>
      <c r="F66" s="1">
        <v>12</v>
      </c>
    </row>
    <row r="67" spans="1:6">
      <c r="A67" s="1">
        <v>5</v>
      </c>
      <c r="B67" s="1" t="str">
        <f>CLT!$B$61</f>
        <v>LEMETAYER</v>
      </c>
      <c r="C67" s="1" t="str">
        <f>CLT!$B$62</f>
        <v>Maxence</v>
      </c>
      <c r="D67" s="1" t="str">
        <f>CLT!$B$66</f>
        <v>Club Athlétique Mayennais</v>
      </c>
      <c r="E67" s="1">
        <f>CLT!$B$60</f>
        <v>881.9</v>
      </c>
      <c r="F67" s="1">
        <v>11</v>
      </c>
    </row>
    <row r="68" spans="1:6">
      <c r="A68" s="1">
        <v>6</v>
      </c>
      <c r="B68" s="1" t="str">
        <f>CLT!$B$71</f>
        <v>MASSELIN</v>
      </c>
      <c r="C68" s="1" t="str">
        <f>CLT!$B$72</f>
        <v>Marius</v>
      </c>
      <c r="D68" s="1" t="str">
        <f>CLT!$B$76</f>
        <v>PELLERIN (LE)</v>
      </c>
      <c r="E68" s="1">
        <f>CLT!$B$70</f>
        <v>859.3</v>
      </c>
      <c r="F68" s="1">
        <v>10</v>
      </c>
    </row>
    <row r="69" spans="1:6">
      <c r="A69" s="1">
        <v>7</v>
      </c>
      <c r="B69" s="1" t="str">
        <f>CLT!$B$81</f>
        <v>VILLENEUVE</v>
      </c>
      <c r="C69" s="1" t="str">
        <f>CLT!$B$82</f>
        <v>Axel</v>
      </c>
      <c r="D69" s="1" t="str">
        <f>CLT!$B$86</f>
        <v>HERBIERS (LES) TENNIS DE</v>
      </c>
      <c r="E69" s="1">
        <f>CLT!$B$80</f>
        <v>787.9</v>
      </c>
      <c r="F69" s="1">
        <v>9</v>
      </c>
    </row>
    <row r="70" spans="1:6">
      <c r="A70" s="1">
        <v>8</v>
      </c>
      <c r="B70" s="1" t="str">
        <f>CLT!$B$91</f>
        <v>BEAUFILS</v>
      </c>
      <c r="C70" s="1" t="str">
        <f>CLT!$B$92</f>
        <v>Maxence</v>
      </c>
      <c r="D70" s="1" t="str">
        <f>CLT!$B$96</f>
        <v>SAUMUR TTSC</v>
      </c>
      <c r="E70" s="1">
        <f>CLT!$B$90</f>
        <v>779.9</v>
      </c>
      <c r="F70" s="1">
        <v>8</v>
      </c>
    </row>
    <row r="71" spans="1:6">
      <c r="A71" s="1">
        <v>9</v>
      </c>
      <c r="B71" s="1" t="str">
        <f>CLT!$B$101</f>
        <v>COHARD</v>
      </c>
      <c r="C71" s="1" t="str">
        <f>CLT!$B$102</f>
        <v>Lilian</v>
      </c>
      <c r="D71" s="1" t="str">
        <f>CLT!$B$106</f>
        <v>BELLEVIGNY ESBV</v>
      </c>
      <c r="E71" s="1">
        <f>CLT!$B$100</f>
        <v>761.8</v>
      </c>
      <c r="F71" s="1">
        <v>7</v>
      </c>
    </row>
    <row r="72" spans="1:6">
      <c r="A72" s="1">
        <v>10</v>
      </c>
      <c r="B72" s="1" t="str">
        <f>CLT!$B$111</f>
        <v>GRONDIN</v>
      </c>
      <c r="C72" s="1" t="str">
        <f>CLT!$B$112</f>
        <v>Maxime</v>
      </c>
      <c r="D72" s="1" t="str">
        <f>CLT!$B$116</f>
        <v>AIZENAY CPF</v>
      </c>
      <c r="E72" s="1">
        <f>CLT!$B$110</f>
        <v>760.8</v>
      </c>
      <c r="F72" s="1">
        <v>6</v>
      </c>
    </row>
    <row r="73" spans="1:6">
      <c r="A73" s="1">
        <v>11</v>
      </c>
      <c r="B73" s="1" t="str">
        <f>CLT!$B$121</f>
        <v>LIAIGRE</v>
      </c>
      <c r="C73" s="1" t="str">
        <f>CLT!$B$122</f>
        <v>Tao</v>
      </c>
      <c r="D73" s="1" t="str">
        <f>CLT!$B$126</f>
        <v>ST HILAIRE DE LOULAY</v>
      </c>
      <c r="E73" s="1">
        <f>CLT!$B$120</f>
        <v>750.5</v>
      </c>
      <c r="F73" s="1">
        <v>5</v>
      </c>
    </row>
    <row r="74" spans="1:6">
      <c r="A74" s="1">
        <v>12</v>
      </c>
      <c r="B74" s="1" t="str">
        <f>CLT!$B$131</f>
        <v>VATAN BLOUDEAU</v>
      </c>
      <c r="C74" s="1" t="str">
        <f>CLT!$B$132</f>
        <v>Oscar</v>
      </c>
      <c r="D74" s="1" t="str">
        <f>CLT!$B$136</f>
        <v>SAUMUR TTSC</v>
      </c>
      <c r="E74" s="1">
        <f>CLT!$B$130</f>
        <v>748.3</v>
      </c>
      <c r="F74" s="1">
        <v>4</v>
      </c>
    </row>
    <row r="75" spans="1:6">
      <c r="A75" s="1">
        <v>13</v>
      </c>
      <c r="B75" s="1" t="str">
        <f>CLT!$B$141</f>
        <v>DROTS</v>
      </c>
      <c r="C75" s="1" t="str">
        <f>CLT!$B$142</f>
        <v>Léon</v>
      </c>
      <c r="D75" s="1" t="str">
        <f>CLT!$B$146</f>
        <v>ST HERBLAIN A.S.H.</v>
      </c>
      <c r="E75" s="1">
        <f>CLT!$B$140</f>
        <v>740.8</v>
      </c>
      <c r="F75" s="1">
        <v>3</v>
      </c>
    </row>
    <row r="76" spans="1:6">
      <c r="A76" s="1">
        <v>14</v>
      </c>
      <c r="B76" s="1" t="str">
        <f>CLT!$B$151</f>
        <v>VERISSIMO FERRO</v>
      </c>
      <c r="C76" s="1" t="str">
        <f>CLT!$B$152</f>
        <v>Martin</v>
      </c>
      <c r="D76" s="1" t="str">
        <f>CLT!$B$156</f>
        <v>LE MANS CSCM TT</v>
      </c>
      <c r="E76" s="1">
        <f>CLT!$B$150</f>
        <v>739.9</v>
      </c>
      <c r="F76" s="1">
        <v>2</v>
      </c>
    </row>
    <row r="77" spans="1:6">
      <c r="A77" s="1">
        <v>15</v>
      </c>
      <c r="B77" s="1" t="str">
        <f>CLT!$B$161</f>
        <v>PRUDHOMME</v>
      </c>
      <c r="C77" s="1" t="str">
        <f>CLT!$B$162</f>
        <v>Jules</v>
      </c>
      <c r="D77" s="1" t="str">
        <f>CLT!$B$166</f>
        <v>NANTES ST MEDARD DOULON</v>
      </c>
      <c r="E77" s="1">
        <f>CLT!$B$160</f>
        <v>738.5</v>
      </c>
      <c r="F77" s="1">
        <v>1</v>
      </c>
    </row>
    <row r="80" spans="1:6">
      <c r="B80" s="98" t="s">
        <v>1202</v>
      </c>
    </row>
    <row r="82" spans="1:6">
      <c r="A82" s="1">
        <v>1</v>
      </c>
      <c r="B82" s="1" t="str">
        <f>CLT!$AK$21</f>
        <v>NODIN</v>
      </c>
      <c r="C82" s="1" t="str">
        <f>CLT!$AK$22</f>
        <v>Alexia</v>
      </c>
      <c r="D82" s="1" t="str">
        <f>CLT!$AK$26</f>
        <v>LE MANS SARTHE TENNIS DE</v>
      </c>
      <c r="E82" s="1">
        <f>CLT!$AK$20</f>
        <v>2284</v>
      </c>
      <c r="F82" s="1">
        <v>15</v>
      </c>
    </row>
    <row r="83" spans="1:6">
      <c r="A83" s="1">
        <v>2</v>
      </c>
      <c r="B83" s="1" t="str">
        <f>CLT!$AK$31</f>
        <v>BERRADA</v>
      </c>
      <c r="C83" s="1" t="str">
        <f>CLT!$AK$32</f>
        <v>Dina</v>
      </c>
      <c r="D83" s="1" t="str">
        <f>CLT!$AK$36</f>
        <v>LE MANS SARTHE TENNIS DE</v>
      </c>
      <c r="E83" s="1">
        <f>CLT!$AK$30</f>
        <v>1939.8</v>
      </c>
      <c r="F83" s="1">
        <v>14</v>
      </c>
    </row>
    <row r="84" spans="1:6">
      <c r="A84" s="1">
        <v>3</v>
      </c>
      <c r="B84" s="1" t="str">
        <f>CLT!$AK$41</f>
        <v>GRISON</v>
      </c>
      <c r="C84" s="1" t="str">
        <f>CLT!$AK$42</f>
        <v>Jodie</v>
      </c>
      <c r="D84" s="1" t="str">
        <f>CLT!$AK$46</f>
        <v>LE MANS SARTHE TENNIS DE</v>
      </c>
      <c r="E84" s="1">
        <f>CLT!$AK$40</f>
        <v>1540.9</v>
      </c>
      <c r="F84" s="1">
        <v>13</v>
      </c>
    </row>
    <row r="85" spans="1:6">
      <c r="A85" s="1">
        <v>4</v>
      </c>
      <c r="B85" s="1" t="str">
        <f>CLT!$AK$51</f>
        <v>DEMEY</v>
      </c>
      <c r="C85" s="1" t="str">
        <f>CLT!$AK$52</f>
        <v>Sarah</v>
      </c>
      <c r="D85" s="1" t="str">
        <f>CLT!$AK$56</f>
        <v>FERRIERE VENDEE TENNIS DE</v>
      </c>
      <c r="E85" s="1">
        <f>CLT!$AK$50</f>
        <v>1518.9</v>
      </c>
      <c r="F85" s="1">
        <v>12</v>
      </c>
    </row>
    <row r="86" spans="1:6">
      <c r="A86" s="1">
        <v>5</v>
      </c>
      <c r="B86" s="1" t="str">
        <f>CLT!$AK$61</f>
        <v>MACHARD</v>
      </c>
      <c r="C86" s="1" t="str">
        <f>CLT!$AK$62</f>
        <v>Maina</v>
      </c>
      <c r="D86" s="1" t="str">
        <f>CLT!$AK$66</f>
        <v>LAVAL Francs Archers</v>
      </c>
      <c r="E86" s="1">
        <f>CLT!$AK$60</f>
        <v>1312.3</v>
      </c>
      <c r="F86" s="1">
        <v>11</v>
      </c>
    </row>
    <row r="87" spans="1:6">
      <c r="A87" s="1">
        <v>6</v>
      </c>
      <c r="B87" s="1" t="str">
        <f>CLT!$AK$71</f>
        <v>JOSEPH</v>
      </c>
      <c r="C87" s="1" t="str">
        <f>CLT!$AK$72</f>
        <v>Melyne</v>
      </c>
      <c r="D87" s="1" t="str">
        <f>CLT!$AK$76</f>
        <v>ST MELAINE-MOZE LOIRE-AUB</v>
      </c>
      <c r="E87" s="1">
        <f>CLT!$AK$70</f>
        <v>1198.5</v>
      </c>
      <c r="F87" s="1">
        <v>10</v>
      </c>
    </row>
    <row r="88" spans="1:6">
      <c r="A88" s="1">
        <v>7</v>
      </c>
      <c r="B88" s="1" t="str">
        <f>CLT!$AK$81</f>
        <v>LANGEVIN</v>
      </c>
      <c r="C88" s="1" t="str">
        <f>CLT!$AK$82</f>
        <v>Leïla</v>
      </c>
      <c r="D88" s="1" t="str">
        <f>CLT!$AK$86</f>
        <v>MESANGER ATT</v>
      </c>
      <c r="E88" s="1">
        <f>CLT!$AK$80</f>
        <v>1192.2</v>
      </c>
      <c r="F88" s="1">
        <v>9</v>
      </c>
    </row>
    <row r="89" spans="1:6">
      <c r="A89" s="1">
        <v>8</v>
      </c>
      <c r="B89" s="1" t="str">
        <f>CLT!$AK$91</f>
        <v>GIRARD</v>
      </c>
      <c r="C89" s="1" t="str">
        <f>CLT!$AK$92</f>
        <v>Chloe</v>
      </c>
      <c r="D89" s="1" t="str">
        <f>CLT!$AK$96</f>
        <v>SAVENAY ASP TT</v>
      </c>
      <c r="E89" s="1">
        <f>CLT!$AK$90</f>
        <v>1151.3</v>
      </c>
      <c r="F89" s="1">
        <v>8</v>
      </c>
    </row>
    <row r="90" spans="1:6">
      <c r="A90" s="1">
        <v>9</v>
      </c>
      <c r="B90" s="1" t="str">
        <f>CLT!$AK$101</f>
        <v>RABILLER</v>
      </c>
      <c r="C90" s="1" t="str">
        <f>CLT!$AK$102</f>
        <v>Manon</v>
      </c>
      <c r="D90" s="1" t="str">
        <f>CLT!$AK$106</f>
        <v>BEAUFOU VENDEE (ASL)</v>
      </c>
      <c r="E90" s="1">
        <f>CLT!$AK$100</f>
        <v>1071.5</v>
      </c>
      <c r="F90" s="1">
        <v>7</v>
      </c>
    </row>
    <row r="91" spans="1:6">
      <c r="A91" s="1">
        <v>10</v>
      </c>
      <c r="B91" s="1" t="str">
        <f>CLT!$AK$111</f>
        <v>SCHLACHTER</v>
      </c>
      <c r="C91" s="1" t="str">
        <f>CLT!$AK$112</f>
        <v>Maelle</v>
      </c>
      <c r="D91" s="1" t="str">
        <f>CLT!$AK$116</f>
        <v>ST NAZAIRE TENNIS DE TABL</v>
      </c>
      <c r="E91" s="1">
        <f>CLT!$AK$110</f>
        <v>1031.3</v>
      </c>
      <c r="F91" s="1">
        <v>6</v>
      </c>
    </row>
    <row r="92" spans="1:6">
      <c r="A92" s="1">
        <v>11</v>
      </c>
      <c r="B92" s="1" t="str">
        <f>CLT!$AK$121</f>
        <v>HOUDOU</v>
      </c>
      <c r="C92" s="1" t="str">
        <f>CLT!$AK$122</f>
        <v>Julie</v>
      </c>
      <c r="D92" s="1" t="str">
        <f>CLT!$AK$126</f>
        <v>SACE MARTIGNE A.S</v>
      </c>
      <c r="E92" s="1">
        <f>CLT!$AK$120</f>
        <v>1011.7</v>
      </c>
      <c r="F92" s="1">
        <v>5</v>
      </c>
    </row>
    <row r="93" spans="1:6">
      <c r="A93" s="1">
        <v>12</v>
      </c>
      <c r="B93" s="1" t="str">
        <f>CLT!$AK$131</f>
        <v>DENIAUD</v>
      </c>
      <c r="C93" s="1" t="str">
        <f>CLT!$AK$132</f>
        <v>Lola</v>
      </c>
      <c r="D93" s="1" t="str">
        <f>CLT!$AK$136</f>
        <v>NANTES ST JOSEPH TENNIS D</v>
      </c>
      <c r="E93" s="1">
        <f>CLT!$AK$130</f>
        <v>993</v>
      </c>
      <c r="F93" s="1">
        <v>4</v>
      </c>
    </row>
    <row r="94" spans="1:6">
      <c r="A94" s="1">
        <v>13</v>
      </c>
      <c r="B94" s="1" t="str">
        <f>CLT!$AK$141</f>
        <v>ALBERT</v>
      </c>
      <c r="C94" s="1" t="str">
        <f>CLT!$AK$142</f>
        <v>Anais</v>
      </c>
      <c r="D94" s="1" t="str">
        <f>CLT!$AK$146</f>
        <v>ANGERS ST LEONARD</v>
      </c>
      <c r="E94" s="1">
        <f>CLT!$AK$140</f>
        <v>920</v>
      </c>
      <c r="F94" s="1">
        <v>3</v>
      </c>
    </row>
    <row r="95" spans="1:6">
      <c r="A95" s="1">
        <v>14</v>
      </c>
      <c r="B95" s="1" t="str">
        <f>CLT!$AK$151</f>
        <v>BOUFFELIERE</v>
      </c>
      <c r="C95" s="1" t="str">
        <f>CLT!$AK$152</f>
        <v>Doriane</v>
      </c>
      <c r="D95" s="1" t="str">
        <f>CLT!$AK$156</f>
        <v>VERNANTES Reveil Vernanta</v>
      </c>
      <c r="E95" s="1">
        <f>CLT!$AK$150</f>
        <v>919.3</v>
      </c>
      <c r="F95" s="1">
        <v>2</v>
      </c>
    </row>
    <row r="96" spans="1:6">
      <c r="A96" s="1">
        <v>15</v>
      </c>
      <c r="B96" s="1" t="str">
        <f>CLT!$AK$161</f>
        <v>HAULLE</v>
      </c>
      <c r="C96" s="1" t="str">
        <f>CLT!$AK$162</f>
        <v>Zadie</v>
      </c>
      <c r="D96" s="1" t="str">
        <f>CLT!$AK$166</f>
        <v>ST NAZAIRE TENNIS DE TABL</v>
      </c>
      <c r="E96" s="1">
        <f>CLT!$AK$160</f>
        <v>890.5</v>
      </c>
      <c r="F96" s="1">
        <v>1</v>
      </c>
    </row>
    <row r="99" spans="1:6">
      <c r="B99" s="98" t="s">
        <v>412</v>
      </c>
    </row>
    <row r="101" spans="1:6">
      <c r="A101" s="1">
        <v>1</v>
      </c>
      <c r="B101" s="1" t="str">
        <f>CLT!$AF$21</f>
        <v>ROCHUT</v>
      </c>
      <c r="C101" s="1" t="str">
        <f>CLT!$AF$22</f>
        <v>Albane</v>
      </c>
      <c r="D101" s="1" t="str">
        <f>CLT!$AF$26</f>
        <v>LE MANS SARTHE TENNIS DE</v>
      </c>
      <c r="E101" s="1">
        <f>CLT!$AF$20</f>
        <v>2010.7</v>
      </c>
      <c r="F101" s="1">
        <v>15</v>
      </c>
    </row>
    <row r="102" spans="1:6">
      <c r="A102" s="1">
        <v>2</v>
      </c>
      <c r="B102" s="1" t="str">
        <f>CLT!$AF$31</f>
        <v>WIBAUX</v>
      </c>
      <c r="C102" s="1" t="str">
        <f>CLT!$AF$32</f>
        <v>Emma</v>
      </c>
      <c r="D102" s="1" t="str">
        <f>CLT!$AF$36</f>
        <v>STE JAMME MAINE COEUR SAR</v>
      </c>
      <c r="E102" s="1">
        <f>CLT!$AF$30</f>
        <v>1729.8</v>
      </c>
      <c r="F102" s="1">
        <v>14</v>
      </c>
    </row>
    <row r="103" spans="1:6">
      <c r="A103" s="1">
        <v>3</v>
      </c>
      <c r="B103" s="1" t="str">
        <f>CLT!$AF$41</f>
        <v>OUVRARD</v>
      </c>
      <c r="C103" s="1" t="str">
        <f>CLT!$AF$42</f>
        <v>Lucie</v>
      </c>
      <c r="D103" s="1" t="str">
        <f>CLT!$AF$46</f>
        <v>LA FLECHE TENNIS DE TABLE</v>
      </c>
      <c r="E103" s="1">
        <f>CLT!$AF$40</f>
        <v>1194.4000000000001</v>
      </c>
      <c r="F103" s="1">
        <v>13</v>
      </c>
    </row>
    <row r="104" spans="1:6">
      <c r="A104" s="1">
        <v>4</v>
      </c>
      <c r="B104" s="1" t="str">
        <f>CLT!$AF$51</f>
        <v>PICHON</v>
      </c>
      <c r="C104" s="1" t="str">
        <f>CLT!$AF$52</f>
        <v>May</v>
      </c>
      <c r="D104" s="1" t="str">
        <f>CLT!$AF$56</f>
        <v>LE MANS SARTHE TENNIS DE</v>
      </c>
      <c r="E104" s="1">
        <f>CLT!$AF$50</f>
        <v>1191.2</v>
      </c>
      <c r="F104" s="1">
        <v>12</v>
      </c>
    </row>
    <row r="105" spans="1:6">
      <c r="A105" s="1">
        <v>5</v>
      </c>
      <c r="B105" s="1" t="str">
        <f>CLT!$AF$61</f>
        <v>ROGER</v>
      </c>
      <c r="C105" s="1" t="str">
        <f>CLT!$AF$62</f>
        <v>Eden</v>
      </c>
      <c r="D105" s="1" t="str">
        <f>CLT!$AF$66</f>
        <v>LA CHAPELLE ALTT</v>
      </c>
      <c r="E105" s="1">
        <f>CLT!$AF$60</f>
        <v>1022.8</v>
      </c>
      <c r="F105" s="1">
        <v>11</v>
      </c>
    </row>
    <row r="106" spans="1:6">
      <c r="A106" s="1">
        <v>6</v>
      </c>
      <c r="B106" s="1" t="str">
        <f>CLT!$AF$71</f>
        <v>RUPIL</v>
      </c>
      <c r="C106" s="1" t="str">
        <f>CLT!$AF$72</f>
        <v>Inès</v>
      </c>
      <c r="D106" s="1" t="str">
        <f>CLT!$AF$76</f>
        <v>NANTES ST JOSEPH TENNIS D</v>
      </c>
      <c r="E106" s="1">
        <f>CLT!$AF$70</f>
        <v>1013.7</v>
      </c>
      <c r="F106" s="1">
        <v>10</v>
      </c>
    </row>
    <row r="107" spans="1:6">
      <c r="A107" s="1">
        <v>7</v>
      </c>
      <c r="B107" s="1" t="str">
        <f>CLT!$AF$81</f>
        <v>DURAND</v>
      </c>
      <c r="C107" s="1" t="str">
        <f>CLT!$AF$82</f>
        <v>Pauline</v>
      </c>
      <c r="D107" s="1" t="str">
        <f>CLT!$AF$86</f>
        <v>LAVAL Francs Archers</v>
      </c>
      <c r="E107" s="1">
        <f>CLT!$AF$80</f>
        <v>980.5</v>
      </c>
      <c r="F107" s="1">
        <v>9</v>
      </c>
    </row>
    <row r="108" spans="1:6">
      <c r="A108" s="1">
        <v>8</v>
      </c>
      <c r="B108" s="1" t="str">
        <f>CLT!$AF$91</f>
        <v>COUPE</v>
      </c>
      <c r="C108" s="1" t="str">
        <f>CLT!$AF$92</f>
        <v>Alice</v>
      </c>
      <c r="D108" s="1" t="str">
        <f>CLT!$AF$96</f>
        <v>LOUVERNE Tennis de Table</v>
      </c>
      <c r="E108" s="1">
        <f>CLT!$AF$90</f>
        <v>920.5</v>
      </c>
      <c r="F108" s="1">
        <v>8</v>
      </c>
    </row>
    <row r="109" spans="1:6">
      <c r="A109" s="1">
        <v>9</v>
      </c>
      <c r="B109" s="1" t="str">
        <f>CLT!$AF$101</f>
        <v>VOISINE</v>
      </c>
      <c r="C109" s="1" t="str">
        <f>CLT!$AF$102</f>
        <v>Maëlys</v>
      </c>
      <c r="D109" s="1" t="str">
        <f>CLT!$AF$106</f>
        <v>POMMERIEUX Eclair Sports</v>
      </c>
      <c r="E109" s="1">
        <f>CLT!$AF$100</f>
        <v>887.8</v>
      </c>
      <c r="F109" s="1">
        <v>7</v>
      </c>
    </row>
    <row r="110" spans="1:6">
      <c r="A110" s="1">
        <v>10</v>
      </c>
      <c r="B110" s="1" t="str">
        <f>CLT!$AF$111</f>
        <v>VOISINE</v>
      </c>
      <c r="C110" s="1" t="str">
        <f>CLT!$AF$112</f>
        <v>Océane</v>
      </c>
      <c r="D110" s="1" t="str">
        <f>CLT!$AF$116</f>
        <v>POMMERIEUX Eclair Sports</v>
      </c>
      <c r="E110" s="1">
        <f>CLT!$AF$110</f>
        <v>829.2</v>
      </c>
      <c r="F110" s="1">
        <v>6</v>
      </c>
    </row>
    <row r="111" spans="1:6">
      <c r="A111" s="1">
        <v>11</v>
      </c>
      <c r="B111" s="1" t="str">
        <f>CLT!$AF$121</f>
        <v>GAUTHIER</v>
      </c>
      <c r="C111" s="1" t="str">
        <f>CLT!$AF$122</f>
        <v>Eléa</v>
      </c>
      <c r="D111" s="1" t="str">
        <f>CLT!$AF$126</f>
        <v>TENNIS DE TABLE LA ROCHE</v>
      </c>
      <c r="E111" s="1">
        <f>CLT!$AF$120</f>
        <v>827.5</v>
      </c>
      <c r="F111" s="1">
        <v>5</v>
      </c>
    </row>
    <row r="112" spans="1:6">
      <c r="A112" s="1">
        <v>12</v>
      </c>
      <c r="B112" s="1" t="str">
        <f>CLT!$AF$131</f>
        <v>RAMADHANI</v>
      </c>
      <c r="C112" s="1" t="str">
        <f>CLT!$AF$132</f>
        <v>Keila Anindya</v>
      </c>
      <c r="D112" s="1" t="str">
        <f>CLT!$AF$136</f>
        <v>NANTES TENNIS DE TABLE</v>
      </c>
      <c r="E112" s="1">
        <f>CLT!$AF$130</f>
        <v>807.3</v>
      </c>
      <c r="F112" s="1">
        <v>4</v>
      </c>
    </row>
    <row r="113" spans="1:6">
      <c r="A113" s="1">
        <v>13</v>
      </c>
      <c r="B113" s="1" t="str">
        <f>CLT!$AF$141</f>
        <v>MOTTAIS PESLIER</v>
      </c>
      <c r="C113" s="1" t="str">
        <f>CLT!$AF$142</f>
        <v>Marie</v>
      </c>
      <c r="D113" s="1" t="str">
        <f>CLT!$AF$146</f>
        <v>SABLE TENNIS DE TABLE</v>
      </c>
      <c r="E113" s="1">
        <f>CLT!$AF$140</f>
        <v>717.5</v>
      </c>
      <c r="F113" s="1">
        <v>3</v>
      </c>
    </row>
    <row r="114" spans="1:6">
      <c r="A114" s="1">
        <v>14</v>
      </c>
      <c r="B114" s="1" t="str">
        <f>CLT!$AF$151</f>
        <v>RÉBILLÉ</v>
      </c>
      <c r="C114" s="1" t="str">
        <f>CLT!$AF$152</f>
        <v>Béryle</v>
      </c>
      <c r="D114" s="1" t="str">
        <f>CLT!$AF$156</f>
        <v>NANTES MELLINET (LA)</v>
      </c>
      <c r="E114" s="1">
        <f>CLT!$AF$150</f>
        <v>710.4</v>
      </c>
      <c r="F114" s="1">
        <v>2</v>
      </c>
    </row>
    <row r="115" spans="1:6">
      <c r="A115" s="1">
        <v>15</v>
      </c>
      <c r="B115" s="1" t="str">
        <f>CLT!$AF$161</f>
        <v>ROBIN</v>
      </c>
      <c r="C115" s="1" t="str">
        <f>CLT!$AF$162</f>
        <v>Faustine</v>
      </c>
      <c r="D115" s="1" t="str">
        <f>CLT!$AF$166</f>
        <v>CHANGE Union Sportive</v>
      </c>
      <c r="E115" s="1">
        <f>CLT!$AF$160</f>
        <v>644.29999999999995</v>
      </c>
      <c r="F115" s="1">
        <v>1</v>
      </c>
    </row>
    <row r="118" spans="1:6">
      <c r="B118" s="98" t="s">
        <v>1201</v>
      </c>
    </row>
    <row r="120" spans="1:6">
      <c r="A120" s="1">
        <v>1</v>
      </c>
      <c r="B120" s="1" t="str">
        <f>CLT!$AA$21</f>
        <v>JOTTREAU</v>
      </c>
      <c r="C120" s="1" t="str">
        <f>CLT!$AA$22</f>
        <v>Cindy</v>
      </c>
      <c r="D120" s="1" t="str">
        <f>CLT!$AA$26</f>
        <v>ROMAGNE (LA) - S.S.</v>
      </c>
      <c r="E120" s="1">
        <f>CLT!$AA$20</f>
        <v>1065.2</v>
      </c>
      <c r="F120" s="1">
        <v>15</v>
      </c>
    </row>
    <row r="121" spans="1:6">
      <c r="A121" s="1">
        <v>2</v>
      </c>
      <c r="B121" s="1" t="str">
        <f>CLT!$AA$31</f>
        <v>PHAN</v>
      </c>
      <c r="C121" s="1" t="str">
        <f>CLT!$AA$32</f>
        <v>Luu-Ly</v>
      </c>
      <c r="D121" s="1" t="str">
        <f>CLT!$AA$36</f>
        <v>FERRIERE VENDEE TENNIS DE</v>
      </c>
      <c r="E121" s="1">
        <f>CLT!$AA$30</f>
        <v>1010</v>
      </c>
      <c r="F121" s="1">
        <v>14</v>
      </c>
    </row>
    <row r="122" spans="1:6">
      <c r="A122" s="1">
        <v>3</v>
      </c>
      <c r="B122" s="1" t="str">
        <f>CLT!$AA$41</f>
        <v>SOULLARD</v>
      </c>
      <c r="C122" s="1" t="str">
        <f>CLT!$AA$42</f>
        <v>Clara</v>
      </c>
      <c r="D122" s="1" t="str">
        <f>CLT!$AA$46</f>
        <v>FERRIERE VENDEE TENNIS DE</v>
      </c>
      <c r="E122" s="1">
        <f>CLT!$AA$40</f>
        <v>934.8</v>
      </c>
      <c r="F122" s="1">
        <v>13</v>
      </c>
    </row>
    <row r="123" spans="1:6">
      <c r="A123" s="1">
        <v>4</v>
      </c>
      <c r="B123" s="1" t="str">
        <f>CLT!$AA$51</f>
        <v>DUPART GRIMAUD</v>
      </c>
      <c r="C123" s="1" t="str">
        <f>CLT!$AA$52</f>
        <v>Hisae</v>
      </c>
      <c r="D123" s="1" t="str">
        <f>CLT!$AA$56</f>
        <v>MURS ERIGNE ASITT</v>
      </c>
      <c r="E123" s="1">
        <f>CLT!$AA$50</f>
        <v>806.5</v>
      </c>
      <c r="F123" s="1">
        <v>12</v>
      </c>
    </row>
    <row r="124" spans="1:6">
      <c r="A124" s="1">
        <v>5</v>
      </c>
      <c r="B124" s="1" t="str">
        <f>CLT!$AA$61</f>
        <v>TRINIOL</v>
      </c>
      <c r="C124" s="1" t="str">
        <f>CLT!$AA$62</f>
        <v>Elise</v>
      </c>
      <c r="D124" s="1" t="str">
        <f>CLT!$AA$66</f>
        <v>LAVAL Francs Archers</v>
      </c>
      <c r="E124" s="1">
        <f>CLT!$AA$60</f>
        <v>682.4</v>
      </c>
      <c r="F124" s="1">
        <v>11</v>
      </c>
    </row>
    <row r="125" spans="1:6">
      <c r="A125" s="1">
        <v>6</v>
      </c>
      <c r="B125" s="1" t="str">
        <f>CLT!$AA$71</f>
        <v>PILARD</v>
      </c>
      <c r="C125" s="1" t="str">
        <f>CLT!$AA$72</f>
        <v>Maëva</v>
      </c>
      <c r="D125" s="1" t="str">
        <f>CLT!$AA$76</f>
        <v>HERBERGEMENT ASTT</v>
      </c>
      <c r="E125" s="1">
        <f>CLT!$AA$70</f>
        <v>658.8</v>
      </c>
      <c r="F125" s="1">
        <v>10</v>
      </c>
    </row>
    <row r="126" spans="1:6">
      <c r="A126" s="1">
        <v>7</v>
      </c>
      <c r="B126" s="1" t="str">
        <f>CLT!$AA$81</f>
        <v>MOROHI GUIN</v>
      </c>
      <c r="C126" s="1" t="str">
        <f>CLT!$AA$82</f>
        <v>Kealiihei</v>
      </c>
      <c r="D126" s="1" t="str">
        <f>CLT!$AA$86</f>
        <v>TORFOU Vaillants</v>
      </c>
      <c r="E126" s="1">
        <f>CLT!$AA$80</f>
        <v>648.70000000000005</v>
      </c>
      <c r="F126" s="1">
        <v>9</v>
      </c>
    </row>
    <row r="127" spans="1:6">
      <c r="A127" s="1">
        <v>8</v>
      </c>
      <c r="B127" s="1" t="str">
        <f>CLT!$AA$91</f>
        <v>PERRIN</v>
      </c>
      <c r="C127" s="1" t="str">
        <f>CLT!$AA$92</f>
        <v>Cléa</v>
      </c>
      <c r="D127" s="1" t="str">
        <f>CLT!$AA$96</f>
        <v>HERBERGEMENT ASTT</v>
      </c>
      <c r="E127" s="1">
        <f>CLT!$AA$90</f>
        <v>616.5</v>
      </c>
      <c r="F127" s="1">
        <v>8</v>
      </c>
    </row>
    <row r="128" spans="1:6">
      <c r="A128" s="1">
        <v>9</v>
      </c>
      <c r="B128" s="1" t="str">
        <f>CLT!$AA$101</f>
        <v>PUEL</v>
      </c>
      <c r="C128" s="1" t="str">
        <f>CLT!$AA$102</f>
        <v>Amandine</v>
      </c>
      <c r="D128" s="1" t="str">
        <f>CLT!$AA$106</f>
        <v>MURS ERIGNE ASITT</v>
      </c>
      <c r="E128" s="1">
        <f>CLT!$AA$100</f>
        <v>610.20000000000005</v>
      </c>
      <c r="F128" s="1">
        <v>7</v>
      </c>
    </row>
    <row r="129" spans="1:6">
      <c r="A129" s="1">
        <v>10</v>
      </c>
      <c r="B129" s="1" t="str">
        <f>CLT!$AA$111</f>
        <v>CHOLLET</v>
      </c>
      <c r="C129" s="1" t="str">
        <f>CLT!$AA$112</f>
        <v>Emmy</v>
      </c>
      <c r="D129" s="1" t="str">
        <f>CLT!$AA$116</f>
        <v>MURS ERIGNE ASITT</v>
      </c>
      <c r="E129" s="1">
        <f>CLT!$AA$110</f>
        <v>578</v>
      </c>
      <c r="F129" s="1">
        <v>6</v>
      </c>
    </row>
    <row r="130" spans="1:6">
      <c r="A130" s="1">
        <v>11</v>
      </c>
      <c r="B130" s="1" t="str">
        <f>CLT!$AA$121</f>
        <v>BOUFFELIERE</v>
      </c>
      <c r="C130" s="1" t="str">
        <f>CLT!$AA$122</f>
        <v>Alicia</v>
      </c>
      <c r="D130" s="1" t="str">
        <f>CLT!$AA$126</f>
        <v>VERNANTES Reveil Vernanta</v>
      </c>
      <c r="E130" s="1">
        <f>CLT!$AA$120</f>
        <v>563.79999999999995</v>
      </c>
      <c r="F130" s="1">
        <v>5</v>
      </c>
    </row>
    <row r="131" spans="1:6">
      <c r="A131" s="1">
        <v>12</v>
      </c>
      <c r="B131" s="1" t="str">
        <f>CLT!$AA$131</f>
        <v>LECOEUR-LEBRUN</v>
      </c>
      <c r="C131" s="1" t="str">
        <f>CLT!$AA$132</f>
        <v>Lyne</v>
      </c>
      <c r="D131" s="1" t="str">
        <f>CLT!$AA$136</f>
        <v>MARESCHE E.P. 138</v>
      </c>
      <c r="E131" s="1">
        <f>CLT!$AA$130</f>
        <v>554</v>
      </c>
      <c r="F131" s="1">
        <v>4</v>
      </c>
    </row>
    <row r="132" spans="1:6">
      <c r="A132" s="1">
        <v>13</v>
      </c>
      <c r="B132" s="1" t="str">
        <f>CLT!$AA$141</f>
        <v>ROUSSELLE</v>
      </c>
      <c r="C132" s="1" t="str">
        <f>CLT!$AA$142</f>
        <v>Inès</v>
      </c>
      <c r="D132" s="1" t="str">
        <f>CLT!$AA$146</f>
        <v>MARESCHE E.P. 138</v>
      </c>
      <c r="E132" s="1">
        <f>CLT!$AA$140</f>
        <v>553.70000000000005</v>
      </c>
      <c r="F132" s="1">
        <v>3</v>
      </c>
    </row>
    <row r="133" spans="1:6">
      <c r="A133" s="1">
        <v>14</v>
      </c>
      <c r="B133" s="1" t="str">
        <f>CLT!$AA$151</f>
        <v>TERRIEN</v>
      </c>
      <c r="C133" s="1" t="str">
        <f>CLT!$AA$152</f>
        <v>Marine</v>
      </c>
      <c r="D133" s="1" t="str">
        <f>CLT!$AA$156</f>
        <v>ST GEORGES PING SGSL</v>
      </c>
      <c r="E133" s="1">
        <f>CLT!$AA$150</f>
        <v>548.29999999999995</v>
      </c>
      <c r="F133" s="1">
        <v>2</v>
      </c>
    </row>
    <row r="134" spans="1:6">
      <c r="A134" s="1">
        <v>15</v>
      </c>
      <c r="B134" s="1" t="str">
        <f>CLT!$AA$161</f>
        <v>SAVARY</v>
      </c>
      <c r="C134" s="1" t="str">
        <f>CLT!$AA$162</f>
        <v>Pauline</v>
      </c>
      <c r="D134" s="1" t="str">
        <f>CLT!$AA$166</f>
        <v>LAVAL Francs Archers</v>
      </c>
      <c r="E134" s="1">
        <f>CLT!$AA$160</f>
        <v>548.20000000000005</v>
      </c>
      <c r="F134" s="1">
        <v>1</v>
      </c>
    </row>
    <row r="137" spans="1:6">
      <c r="B137" s="98" t="s">
        <v>414</v>
      </c>
    </row>
    <row r="139" spans="1:6">
      <c r="A139" s="1">
        <v>1</v>
      </c>
      <c r="B139" s="1" t="str">
        <f>CLT!$V$21</f>
        <v>SURAND</v>
      </c>
      <c r="C139" s="1" t="str">
        <f>CLT!$V$22</f>
        <v>Clémence</v>
      </c>
      <c r="D139" s="1" t="str">
        <f>CLT!$V$26</f>
        <v>LE MANS SARTHE TENNIS DE</v>
      </c>
      <c r="E139" s="1">
        <f>CLT!$V$20</f>
        <v>872.3</v>
      </c>
      <c r="F139" s="1">
        <v>15</v>
      </c>
    </row>
    <row r="140" spans="1:6">
      <c r="A140" s="1">
        <v>2</v>
      </c>
      <c r="B140" s="1" t="str">
        <f>CLT!$V$31</f>
        <v>GABILLET</v>
      </c>
      <c r="C140" s="1" t="str">
        <f>CLT!$V$32</f>
        <v>Jeanne</v>
      </c>
      <c r="D140" s="1" t="str">
        <f>CLT!$V$36</f>
        <v>CARQUEFOU TENNIS DE TABLE</v>
      </c>
      <c r="E140" s="1">
        <f>CLT!$V$30</f>
        <v>789</v>
      </c>
      <c r="F140" s="1">
        <v>14</v>
      </c>
    </row>
    <row r="141" spans="1:6">
      <c r="A141" s="1">
        <v>3</v>
      </c>
      <c r="B141" s="1" t="str">
        <f>CLT!$V$41</f>
        <v>ALVES</v>
      </c>
      <c r="C141" s="1" t="str">
        <f>CLT!$V$42</f>
        <v>Taina-Flor</v>
      </c>
      <c r="D141" s="1" t="str">
        <f>CLT!$V$46</f>
        <v>CARQUEFOU TENNIS DE TABLE</v>
      </c>
      <c r="E141" s="1">
        <f>CLT!$V$40</f>
        <v>756.3</v>
      </c>
      <c r="F141" s="1">
        <v>13</v>
      </c>
    </row>
    <row r="142" spans="1:6">
      <c r="A142" s="1">
        <v>4</v>
      </c>
      <c r="B142" s="1" t="str">
        <f>CLT!$V$51</f>
        <v>CHARMEL</v>
      </c>
      <c r="C142" s="1" t="str">
        <f>CLT!$V$52</f>
        <v>Ophélie</v>
      </c>
      <c r="D142" s="1" t="str">
        <f>CLT!$V$56</f>
        <v>STE JAMME MAINE COEUR SAR</v>
      </c>
      <c r="E142" s="1">
        <f>CLT!$V$50</f>
        <v>627.70000000000005</v>
      </c>
      <c r="F142" s="1">
        <v>12</v>
      </c>
    </row>
    <row r="143" spans="1:6">
      <c r="A143" s="1">
        <v>5</v>
      </c>
      <c r="B143" s="1" t="str">
        <f>CLT!$V$61</f>
        <v>BEN MOUSSA</v>
      </c>
      <c r="C143" s="1" t="str">
        <f>CLT!$V$62</f>
        <v>Sophie</v>
      </c>
      <c r="D143" s="1" t="str">
        <f>CLT!$V$66</f>
        <v>NANTES ST MEDARD DOULON</v>
      </c>
      <c r="E143" s="1">
        <f>CLT!$V$60</f>
        <v>613</v>
      </c>
      <c r="F143" s="1">
        <v>11</v>
      </c>
    </row>
    <row r="144" spans="1:6">
      <c r="A144" s="1">
        <v>6</v>
      </c>
      <c r="B144" s="1" t="str">
        <f>CLT!$V$71</f>
        <v>VIVION</v>
      </c>
      <c r="C144" s="1" t="str">
        <f>CLT!$V$72</f>
        <v>Pauline</v>
      </c>
      <c r="D144" s="1" t="str">
        <f>CLT!$V$76</f>
        <v>MAZE AUTHION TENNIS DE TA</v>
      </c>
      <c r="E144" s="1">
        <f>CLT!$V$70</f>
        <v>596</v>
      </c>
      <c r="F144" s="1">
        <v>10</v>
      </c>
    </row>
    <row r="145" spans="1:6">
      <c r="A145" s="1">
        <v>7</v>
      </c>
      <c r="B145" s="1" t="str">
        <f>CLT!$V$81</f>
        <v>FOURNIER</v>
      </c>
      <c r="C145" s="1" t="str">
        <f>CLT!$V$82</f>
        <v>Naïs</v>
      </c>
      <c r="D145" s="1" t="str">
        <f>CLT!$V$86</f>
        <v>FERRIERE VENDEE TENNIS DE</v>
      </c>
      <c r="E145" s="1">
        <f>CLT!$V$80</f>
        <v>580</v>
      </c>
      <c r="F145" s="1">
        <v>9</v>
      </c>
    </row>
    <row r="146" spans="1:6">
      <c r="A146" s="1">
        <v>8</v>
      </c>
      <c r="B146" s="1" t="str">
        <f>CLT!$V$91</f>
        <v>BARBAGLI</v>
      </c>
      <c r="C146" s="1" t="str">
        <f>CLT!$V$92</f>
        <v>Diane</v>
      </c>
      <c r="D146" s="1" t="str">
        <f>CLT!$V$96</f>
        <v>CHAVAGNES EN P. STL</v>
      </c>
      <c r="E146" s="1">
        <f>CLT!$V$90</f>
        <v>556</v>
      </c>
      <c r="F146" s="1">
        <v>8</v>
      </c>
    </row>
    <row r="147" spans="1:6">
      <c r="A147" s="1">
        <v>9</v>
      </c>
      <c r="B147" s="1" t="str">
        <f>CLT!$V$101</f>
        <v>PELLETREAU</v>
      </c>
      <c r="C147" s="1" t="str">
        <f>CLT!$V$102</f>
        <v>Noëmie</v>
      </c>
      <c r="D147" s="1" t="str">
        <f>CLT!$V$106</f>
        <v>AIZENAY CPF</v>
      </c>
      <c r="E147" s="1">
        <f>CLT!$V$100</f>
        <v>548.79999999999995</v>
      </c>
      <c r="F147" s="1">
        <v>7</v>
      </c>
    </row>
    <row r="148" spans="1:6">
      <c r="A148" s="1">
        <v>10</v>
      </c>
      <c r="B148" s="1" t="str">
        <f>CLT!$V$111</f>
        <v>COURBEIX</v>
      </c>
      <c r="C148" s="1" t="str">
        <f>CLT!$V$112</f>
        <v>Anais</v>
      </c>
      <c r="D148" s="1" t="str">
        <f>CLT!$V$116</f>
        <v>HERBIERS (LES) TENNIS DE</v>
      </c>
      <c r="E148" s="1">
        <f>CLT!$V$110</f>
        <v>528</v>
      </c>
      <c r="F148" s="1">
        <v>6</v>
      </c>
    </row>
    <row r="149" spans="1:6">
      <c r="A149" s="1">
        <v>11</v>
      </c>
      <c r="B149" s="1" t="str">
        <f>CLT!$V$121</f>
        <v>DUVILLARD</v>
      </c>
      <c r="C149" s="1" t="str">
        <f>CLT!$V$122</f>
        <v>Malia</v>
      </c>
      <c r="D149" s="1" t="str">
        <f>CLT!$V$126</f>
        <v>CHANGE Union Sportive</v>
      </c>
      <c r="E149" s="1">
        <f>CLT!$V$120</f>
        <v>523.20000000000005</v>
      </c>
      <c r="F149" s="1">
        <v>5</v>
      </c>
    </row>
    <row r="150" spans="1:6">
      <c r="A150" s="1">
        <v>12</v>
      </c>
      <c r="B150" s="1" t="str">
        <f>CLT!$V$131</f>
        <v>RICHARD</v>
      </c>
      <c r="C150" s="1" t="str">
        <f>CLT!$V$132</f>
        <v>Enola</v>
      </c>
      <c r="D150" s="1" t="str">
        <f>CLT!$V$136</f>
        <v>LES SABLES VENDEE TENNIS</v>
      </c>
      <c r="E150" s="1">
        <f>CLT!$V$130</f>
        <v>517.29999999999995</v>
      </c>
      <c r="F150" s="1">
        <v>4</v>
      </c>
    </row>
    <row r="151" spans="1:6">
      <c r="A151" s="1">
        <v>13</v>
      </c>
      <c r="B151" s="1" t="str">
        <f>CLT!$V$141</f>
        <v>GANACHAUD</v>
      </c>
      <c r="C151" s="1" t="str">
        <f>CLT!$V$142</f>
        <v>Thalia</v>
      </c>
      <c r="D151" s="1" t="str">
        <f>CLT!$V$146</f>
        <v>ST HILAIRE DE LOULAY</v>
      </c>
      <c r="E151" s="1">
        <f>CLT!$V$140</f>
        <v>514.70000000000005</v>
      </c>
      <c r="F151" s="1">
        <v>3</v>
      </c>
    </row>
    <row r="152" spans="1:6">
      <c r="A152" s="1">
        <v>14</v>
      </c>
      <c r="B152" s="1" t="str">
        <f>CLT!$V$151</f>
        <v>BARRAILLER</v>
      </c>
      <c r="C152" s="1" t="str">
        <f>CLT!$V$152</f>
        <v>Maëlle</v>
      </c>
      <c r="D152" s="1" t="str">
        <f>CLT!$V$156</f>
        <v>LES LOUPS D'ANGERS TT</v>
      </c>
      <c r="E152" s="1">
        <f>CLT!$V$150</f>
        <v>510.2</v>
      </c>
      <c r="F152" s="1">
        <v>2</v>
      </c>
    </row>
    <row r="153" spans="1:6">
      <c r="A153" s="1">
        <v>15</v>
      </c>
      <c r="B153" s="1" t="str">
        <f>CLT!$V$161</f>
        <v>BOHÉAS</v>
      </c>
      <c r="C153" s="1" t="str">
        <f>CLT!$V$162</f>
        <v>Chloé</v>
      </c>
      <c r="D153" s="1" t="str">
        <f>CLT!$V$166</f>
        <v>AS SAFFRÉ PIERRE BLEUE TT</v>
      </c>
      <c r="E153" s="1">
        <f>CLT!$V$160</f>
        <v>509.7</v>
      </c>
      <c r="F153" s="1">
        <v>1</v>
      </c>
    </row>
  </sheetData>
  <sortState xmlns:xlrd2="http://schemas.microsoft.com/office/spreadsheetml/2017/richdata2" ref="A63:F77">
    <sortCondition ref="A63:A77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72F2-FAC3-414D-AF76-A63E4568888F}">
  <sheetPr>
    <tabColor rgb="FFFF0000"/>
  </sheetPr>
  <dimension ref="A1:BA351"/>
  <sheetViews>
    <sheetView topLeftCell="A210" zoomScale="115" zoomScaleNormal="115" workbookViewId="0">
      <selection activeCell="C4" sqref="C4:Z373"/>
    </sheetView>
  </sheetViews>
  <sheetFormatPr baseColWidth="10" defaultColWidth="11.54296875" defaultRowHeight="14" outlineLevelCol="2"/>
  <cols>
    <col min="1" max="1" width="10" style="7" bestFit="1" customWidth="1"/>
    <col min="2" max="2" width="37.453125" style="51" customWidth="1"/>
    <col min="3" max="4" width="3.1796875" style="71" customWidth="1" outlineLevel="2"/>
    <col min="5" max="5" width="2.81640625" style="71" customWidth="1" outlineLevel="2"/>
    <col min="6" max="7" width="3.1796875" style="71" customWidth="1" outlineLevel="2"/>
    <col min="8" max="8" width="2.81640625" style="71" customWidth="1" outlineLevel="2"/>
    <col min="9" max="10" width="3" style="71" customWidth="1" outlineLevel="1"/>
    <col min="11" max="11" width="4.08984375" style="71" customWidth="1" outlineLevel="1"/>
    <col min="12" max="13" width="3.08984375" style="71" customWidth="1" outlineLevel="1"/>
    <col min="14" max="14" width="1.54296875" style="71" customWidth="1" outlineLevel="1"/>
    <col min="15" max="15" width="2.90625" style="71" customWidth="1" outlineLevel="2"/>
    <col min="16" max="17" width="1.54296875" style="71" customWidth="1" outlineLevel="2"/>
    <col min="18" max="19" width="2.453125" style="71" customWidth="1" outlineLevel="2"/>
    <col min="20" max="20" width="1.54296875" style="71" customWidth="1" outlineLevel="2"/>
    <col min="21" max="21" width="2.453125" style="71" customWidth="1" outlineLevel="1"/>
    <col min="22" max="22" width="1.81640625" style="71" customWidth="1" outlineLevel="1"/>
    <col min="23" max="26" width="2.81640625" style="71" customWidth="1" outlineLevel="1"/>
    <col min="27" max="27" width="9.81640625" style="7" customWidth="1"/>
    <col min="28" max="28" width="11.54296875" style="9"/>
    <col min="29" max="29" width="4" style="7" customWidth="1"/>
    <col min="30" max="30" width="19.453125" style="10" bestFit="1" customWidth="1"/>
    <col min="31" max="31" width="22.81640625" style="10" bestFit="1" customWidth="1"/>
    <col min="32" max="33" width="3.54296875" style="9" bestFit="1" customWidth="1"/>
    <col min="34" max="36" width="3.1796875" style="9" bestFit="1" customWidth="1"/>
    <col min="37" max="37" width="5.1796875" style="9" bestFit="1" customWidth="1"/>
    <col min="38" max="38" width="3.1796875" style="9" bestFit="1" customWidth="1"/>
    <col min="39" max="39" width="15.90625" style="9" customWidth="1"/>
    <col min="40" max="53" width="11.54296875" style="9"/>
    <col min="54" max="16384" width="11.54296875" style="7"/>
  </cols>
  <sheetData>
    <row r="1" spans="1:39" ht="14.5" thickBot="1"/>
    <row r="2" spans="1:39" ht="15" thickTop="1" thickBot="1">
      <c r="C2" s="224" t="s">
        <v>336</v>
      </c>
      <c r="D2" s="225"/>
      <c r="E2" s="226"/>
      <c r="F2" s="227" t="s">
        <v>341</v>
      </c>
      <c r="G2" s="228"/>
      <c r="H2" s="229"/>
      <c r="I2" s="230" t="s">
        <v>337</v>
      </c>
      <c r="J2" s="231"/>
      <c r="K2" s="232"/>
      <c r="L2" s="230" t="s">
        <v>342</v>
      </c>
      <c r="M2" s="231"/>
      <c r="N2" s="232"/>
      <c r="O2" s="224" t="s">
        <v>338</v>
      </c>
      <c r="P2" s="225"/>
      <c r="Q2" s="226"/>
      <c r="R2" s="227" t="s">
        <v>344</v>
      </c>
      <c r="S2" s="228"/>
      <c r="T2" s="229"/>
      <c r="U2" s="224" t="s">
        <v>339</v>
      </c>
      <c r="V2" s="225"/>
      <c r="W2" s="226"/>
      <c r="X2" s="230" t="s">
        <v>343</v>
      </c>
      <c r="Y2" s="231"/>
      <c r="Z2" s="232"/>
      <c r="AA2" s="55" t="s">
        <v>363</v>
      </c>
    </row>
    <row r="3" spans="1:39" s="10" customFormat="1" thickTop="1" thickBot="1">
      <c r="B3" s="52"/>
      <c r="C3" s="11">
        <v>1</v>
      </c>
      <c r="D3" s="12">
        <v>2</v>
      </c>
      <c r="E3" s="13">
        <v>3</v>
      </c>
      <c r="F3" s="11">
        <v>1</v>
      </c>
      <c r="G3" s="12">
        <v>2</v>
      </c>
      <c r="H3" s="74">
        <v>3</v>
      </c>
      <c r="I3" s="78">
        <v>1</v>
      </c>
      <c r="J3" s="79">
        <v>2</v>
      </c>
      <c r="K3" s="80">
        <v>3</v>
      </c>
      <c r="L3" s="78">
        <v>1</v>
      </c>
      <c r="M3" s="79">
        <v>2</v>
      </c>
      <c r="N3" s="80">
        <v>3</v>
      </c>
      <c r="O3" s="76">
        <v>1</v>
      </c>
      <c r="P3" s="12">
        <v>2</v>
      </c>
      <c r="Q3" s="13">
        <v>3</v>
      </c>
      <c r="R3" s="11">
        <v>1</v>
      </c>
      <c r="S3" s="12">
        <v>2</v>
      </c>
      <c r="T3" s="13">
        <v>3</v>
      </c>
      <c r="U3" s="83">
        <v>1</v>
      </c>
      <c r="V3" s="84">
        <v>2</v>
      </c>
      <c r="W3" s="87">
        <v>3</v>
      </c>
      <c r="X3" s="78">
        <v>1</v>
      </c>
      <c r="Y3" s="79">
        <v>2</v>
      </c>
      <c r="Z3" s="80">
        <v>3</v>
      </c>
      <c r="AA3" s="89"/>
      <c r="AF3" s="126" t="s">
        <v>387</v>
      </c>
      <c r="AG3" s="127" t="s">
        <v>388</v>
      </c>
      <c r="AH3" s="127" t="s">
        <v>389</v>
      </c>
      <c r="AI3" s="127" t="s">
        <v>390</v>
      </c>
      <c r="AJ3" s="127" t="s">
        <v>391</v>
      </c>
      <c r="AK3" s="128" t="s">
        <v>392</v>
      </c>
      <c r="AL3" s="129" t="s">
        <v>393</v>
      </c>
    </row>
    <row r="4" spans="1:39" ht="15" thickTop="1" thickBot="1">
      <c r="A4" s="7" t="s">
        <v>591</v>
      </c>
      <c r="B4" s="51" t="s">
        <v>350</v>
      </c>
      <c r="C4" s="72"/>
      <c r="D4" s="62"/>
      <c r="E4" s="73"/>
      <c r="F4" s="72"/>
      <c r="G4" s="62"/>
      <c r="H4" s="75"/>
      <c r="I4" s="81"/>
      <c r="J4" s="62"/>
      <c r="K4" s="82"/>
      <c r="L4" s="81"/>
      <c r="M4" s="62"/>
      <c r="N4" s="82"/>
      <c r="O4" s="77"/>
      <c r="P4" s="62"/>
      <c r="Q4" s="73"/>
      <c r="R4" s="72"/>
      <c r="S4" s="62"/>
      <c r="T4" s="75"/>
      <c r="U4" s="85"/>
      <c r="V4" s="86"/>
      <c r="W4" s="88"/>
      <c r="X4" s="81"/>
      <c r="Y4" s="62"/>
      <c r="Z4" s="82"/>
      <c r="AA4" s="90">
        <f t="shared" ref="AA4:AA67" si="0">SUM(C4:Z4)</f>
        <v>0</v>
      </c>
      <c r="AF4" s="130">
        <v>10</v>
      </c>
      <c r="AG4" s="131">
        <v>20</v>
      </c>
      <c r="AH4" s="131">
        <v>32</v>
      </c>
      <c r="AI4" s="131">
        <v>40</v>
      </c>
      <c r="AJ4" s="131">
        <v>48</v>
      </c>
      <c r="AK4" s="131">
        <v>56</v>
      </c>
      <c r="AL4" s="132">
        <v>64</v>
      </c>
    </row>
    <row r="5" spans="1:39" ht="14.5" thickTop="1">
      <c r="A5" s="7" t="s">
        <v>592</v>
      </c>
      <c r="B5" s="51" t="s">
        <v>21</v>
      </c>
      <c r="C5" s="72"/>
      <c r="D5" s="62"/>
      <c r="E5" s="73"/>
      <c r="F5" s="72"/>
      <c r="G5" s="62"/>
      <c r="H5" s="75"/>
      <c r="I5" s="81"/>
      <c r="J5" s="62"/>
      <c r="K5" s="82"/>
      <c r="L5" s="81"/>
      <c r="M5" s="62"/>
      <c r="N5" s="82"/>
      <c r="O5" s="77"/>
      <c r="P5" s="62"/>
      <c r="Q5" s="73"/>
      <c r="R5" s="72"/>
      <c r="S5" s="62"/>
      <c r="T5" s="75"/>
      <c r="U5" s="81"/>
      <c r="V5" s="62"/>
      <c r="W5" s="75"/>
      <c r="X5" s="81"/>
      <c r="Y5" s="62"/>
      <c r="Z5" s="82"/>
      <c r="AA5" s="90">
        <f t="shared" si="0"/>
        <v>0</v>
      </c>
      <c r="AC5" s="63" t="s">
        <v>336</v>
      </c>
      <c r="AD5" s="12" t="s">
        <v>1040</v>
      </c>
      <c r="AE5" s="68" t="s">
        <v>21</v>
      </c>
      <c r="AF5" s="133"/>
      <c r="AG5" s="14"/>
      <c r="AH5" s="14"/>
      <c r="AI5" s="14"/>
      <c r="AJ5" s="14"/>
      <c r="AK5" s="14"/>
      <c r="AL5" s="134"/>
    </row>
    <row r="6" spans="1:39">
      <c r="A6" s="7" t="s">
        <v>593</v>
      </c>
      <c r="B6" s="51" t="s">
        <v>34</v>
      </c>
      <c r="C6" s="72"/>
      <c r="D6" s="62"/>
      <c r="E6" s="73"/>
      <c r="F6" s="72"/>
      <c r="G6" s="62"/>
      <c r="H6" s="75"/>
      <c r="I6" s="81"/>
      <c r="J6" s="62"/>
      <c r="K6" s="82"/>
      <c r="L6" s="81"/>
      <c r="M6" s="62"/>
      <c r="N6" s="82"/>
      <c r="O6" s="77"/>
      <c r="P6" s="62"/>
      <c r="Q6" s="73"/>
      <c r="R6" s="72"/>
      <c r="S6" s="62"/>
      <c r="T6" s="75"/>
      <c r="U6" s="81"/>
      <c r="V6" s="62"/>
      <c r="W6" s="75"/>
      <c r="X6" s="81"/>
      <c r="Y6" s="62"/>
      <c r="Z6" s="82"/>
      <c r="AA6" s="90">
        <f t="shared" si="0"/>
        <v>0</v>
      </c>
      <c r="AC6" s="61" t="s">
        <v>336</v>
      </c>
      <c r="AD6" s="102" t="s">
        <v>580</v>
      </c>
      <c r="AE6" s="101" t="s">
        <v>534</v>
      </c>
      <c r="AF6" s="133">
        <v>10</v>
      </c>
      <c r="AG6" s="14" t="s">
        <v>1599</v>
      </c>
      <c r="AH6" s="14" t="s">
        <v>1599</v>
      </c>
      <c r="AI6" s="14" t="s">
        <v>1599</v>
      </c>
      <c r="AJ6" s="14"/>
      <c r="AK6" s="14"/>
      <c r="AL6" s="134"/>
    </row>
    <row r="7" spans="1:39">
      <c r="A7" s="7" t="s">
        <v>594</v>
      </c>
      <c r="B7" s="51" t="s">
        <v>538</v>
      </c>
      <c r="C7" s="72"/>
      <c r="D7" s="62"/>
      <c r="E7" s="73"/>
      <c r="F7" s="72"/>
      <c r="G7" s="62"/>
      <c r="H7" s="75"/>
      <c r="I7" s="81"/>
      <c r="J7" s="62"/>
      <c r="K7" s="82"/>
      <c r="L7" s="81"/>
      <c r="M7" s="62"/>
      <c r="N7" s="82"/>
      <c r="O7" s="77"/>
      <c r="P7" s="62"/>
      <c r="Q7" s="73"/>
      <c r="R7" s="72"/>
      <c r="S7" s="62"/>
      <c r="T7" s="75"/>
      <c r="U7" s="81"/>
      <c r="V7" s="62"/>
      <c r="W7" s="75"/>
      <c r="X7" s="81"/>
      <c r="Y7" s="62"/>
      <c r="Z7" s="82"/>
      <c r="AA7" s="90">
        <f t="shared" si="0"/>
        <v>0</v>
      </c>
      <c r="AC7" s="61" t="s">
        <v>336</v>
      </c>
      <c r="AD7" s="100" t="s">
        <v>1039</v>
      </c>
      <c r="AE7" s="143" t="s">
        <v>534</v>
      </c>
      <c r="AF7" s="133">
        <v>10</v>
      </c>
      <c r="AG7" s="14" t="s">
        <v>1599</v>
      </c>
      <c r="AH7" s="14" t="s">
        <v>1599</v>
      </c>
      <c r="AI7" s="14"/>
      <c r="AJ7" s="14"/>
      <c r="AK7" s="14"/>
      <c r="AL7" s="134"/>
    </row>
    <row r="8" spans="1:39">
      <c r="A8" s="7" t="s">
        <v>595</v>
      </c>
      <c r="B8" s="51" t="s">
        <v>35</v>
      </c>
      <c r="C8" s="72"/>
      <c r="D8" s="62"/>
      <c r="E8" s="73"/>
      <c r="F8" s="72"/>
      <c r="G8" s="62"/>
      <c r="H8" s="75"/>
      <c r="I8" s="81"/>
      <c r="J8" s="62"/>
      <c r="K8" s="82"/>
      <c r="L8" s="81"/>
      <c r="M8" s="62"/>
      <c r="N8" s="82"/>
      <c r="O8" s="77"/>
      <c r="P8" s="62"/>
      <c r="Q8" s="73"/>
      <c r="R8" s="72"/>
      <c r="S8" s="62"/>
      <c r="T8" s="75"/>
      <c r="U8" s="81"/>
      <c r="V8" s="62"/>
      <c r="W8" s="75"/>
      <c r="X8" s="81"/>
      <c r="Y8" s="62"/>
      <c r="Z8" s="82"/>
      <c r="AA8" s="90">
        <f t="shared" si="0"/>
        <v>0</v>
      </c>
      <c r="AC8" s="61" t="s">
        <v>336</v>
      </c>
      <c r="AD8" s="102" t="s">
        <v>575</v>
      </c>
      <c r="AE8" s="101" t="s">
        <v>370</v>
      </c>
      <c r="AF8" s="133"/>
      <c r="AG8" s="14"/>
      <c r="AH8" s="14">
        <v>32</v>
      </c>
      <c r="AI8" s="14" t="s">
        <v>1599</v>
      </c>
      <c r="AJ8" s="14" t="s">
        <v>1599</v>
      </c>
      <c r="AK8" s="14" t="s">
        <v>1599</v>
      </c>
      <c r="AL8" s="134"/>
    </row>
    <row r="9" spans="1:39">
      <c r="A9" s="7" t="s">
        <v>596</v>
      </c>
      <c r="B9" s="51" t="s">
        <v>36</v>
      </c>
      <c r="C9" s="72"/>
      <c r="D9" s="62"/>
      <c r="E9" s="73"/>
      <c r="F9" s="72"/>
      <c r="G9" s="62"/>
      <c r="H9" s="75"/>
      <c r="I9" s="81"/>
      <c r="J9" s="62"/>
      <c r="K9" s="82"/>
      <c r="L9" s="81"/>
      <c r="M9" s="62"/>
      <c r="N9" s="82"/>
      <c r="O9" s="77"/>
      <c r="P9" s="62"/>
      <c r="Q9" s="73"/>
      <c r="R9" s="72"/>
      <c r="S9" s="62"/>
      <c r="T9" s="75"/>
      <c r="U9" s="81"/>
      <c r="V9" s="62"/>
      <c r="W9" s="75"/>
      <c r="X9" s="81"/>
      <c r="Y9" s="62"/>
      <c r="Z9" s="82"/>
      <c r="AA9" s="90">
        <f t="shared" si="0"/>
        <v>0</v>
      </c>
      <c r="AC9" s="61" t="s">
        <v>336</v>
      </c>
      <c r="AD9" s="102" t="s">
        <v>579</v>
      </c>
      <c r="AE9" s="125" t="s">
        <v>371</v>
      </c>
      <c r="AF9" s="133"/>
      <c r="AG9" s="14">
        <v>20</v>
      </c>
      <c r="AH9" s="14" t="s">
        <v>1599</v>
      </c>
      <c r="AI9" s="14" t="s">
        <v>1599</v>
      </c>
      <c r="AJ9" s="14" t="s">
        <v>1599</v>
      </c>
      <c r="AK9" s="14"/>
      <c r="AL9" s="134"/>
    </row>
    <row r="10" spans="1:39">
      <c r="A10" s="7" t="s">
        <v>597</v>
      </c>
      <c r="B10" s="51" t="s">
        <v>37</v>
      </c>
      <c r="C10" s="72"/>
      <c r="D10" s="62"/>
      <c r="E10" s="73"/>
      <c r="F10" s="72"/>
      <c r="G10" s="62"/>
      <c r="H10" s="75"/>
      <c r="I10" s="81"/>
      <c r="J10" s="62"/>
      <c r="K10" s="82"/>
      <c r="L10" s="81"/>
      <c r="M10" s="62"/>
      <c r="N10" s="82"/>
      <c r="O10" s="77"/>
      <c r="P10" s="62"/>
      <c r="Q10" s="73"/>
      <c r="R10" s="72"/>
      <c r="S10" s="62"/>
      <c r="T10" s="75"/>
      <c r="U10" s="81"/>
      <c r="V10" s="62"/>
      <c r="W10" s="75"/>
      <c r="X10" s="81"/>
      <c r="Y10" s="62"/>
      <c r="Z10" s="82"/>
      <c r="AA10" s="90">
        <f t="shared" si="0"/>
        <v>0</v>
      </c>
      <c r="AC10" s="61" t="s">
        <v>336</v>
      </c>
      <c r="AD10" s="105" t="s">
        <v>1196</v>
      </c>
      <c r="AE10" s="74" t="s">
        <v>220</v>
      </c>
      <c r="AF10" s="133"/>
      <c r="AG10" s="14"/>
      <c r="AH10" s="14" t="s">
        <v>1599</v>
      </c>
      <c r="AI10" s="14"/>
      <c r="AJ10" s="14"/>
      <c r="AK10" s="14"/>
      <c r="AL10" s="134"/>
    </row>
    <row r="11" spans="1:39">
      <c r="A11" s="7" t="s">
        <v>598</v>
      </c>
      <c r="B11" s="51" t="s">
        <v>38</v>
      </c>
      <c r="C11" s="72"/>
      <c r="D11" s="62"/>
      <c r="E11" s="73"/>
      <c r="F11" s="72"/>
      <c r="G11" s="62"/>
      <c r="H11" s="75"/>
      <c r="I11" s="81"/>
      <c r="J11" s="62"/>
      <c r="K11" s="82"/>
      <c r="L11" s="81"/>
      <c r="M11" s="62"/>
      <c r="N11" s="82"/>
      <c r="O11" s="77"/>
      <c r="P11" s="62"/>
      <c r="Q11" s="73"/>
      <c r="R11" s="72"/>
      <c r="S11" s="62"/>
      <c r="T11" s="75"/>
      <c r="U11" s="81"/>
      <c r="V11" s="62"/>
      <c r="W11" s="75"/>
      <c r="X11" s="81"/>
      <c r="Y11" s="62"/>
      <c r="Z11" s="82"/>
      <c r="AA11" s="90">
        <f t="shared" si="0"/>
        <v>0</v>
      </c>
      <c r="AC11" s="67" t="s">
        <v>336</v>
      </c>
      <c r="AD11" s="155" t="s">
        <v>1038</v>
      </c>
      <c r="AE11" s="68" t="s">
        <v>1214</v>
      </c>
      <c r="AF11" s="133"/>
      <c r="AG11" s="14"/>
      <c r="AH11" s="14" t="s">
        <v>1599</v>
      </c>
      <c r="AI11" s="14"/>
      <c r="AJ11" s="14"/>
      <c r="AK11" s="14"/>
      <c r="AL11" s="134"/>
    </row>
    <row r="12" spans="1:39">
      <c r="A12" s="7" t="s">
        <v>599</v>
      </c>
      <c r="B12" s="51" t="s">
        <v>39</v>
      </c>
      <c r="C12" s="72"/>
      <c r="D12" s="62"/>
      <c r="E12" s="73"/>
      <c r="F12" s="72"/>
      <c r="G12" s="62"/>
      <c r="H12" s="75"/>
      <c r="I12" s="81"/>
      <c r="J12" s="62"/>
      <c r="K12" s="82"/>
      <c r="L12" s="81"/>
      <c r="M12" s="62"/>
      <c r="N12" s="82"/>
      <c r="O12" s="77"/>
      <c r="P12" s="62"/>
      <c r="Q12" s="73"/>
      <c r="R12" s="72"/>
      <c r="S12" s="62"/>
      <c r="T12" s="75"/>
      <c r="U12" s="81"/>
      <c r="V12" s="62"/>
      <c r="W12" s="75"/>
      <c r="X12" s="81"/>
      <c r="Y12" s="62"/>
      <c r="Z12" s="82"/>
      <c r="AA12" s="90">
        <f t="shared" si="0"/>
        <v>0</v>
      </c>
      <c r="AC12" s="69" t="s">
        <v>336</v>
      </c>
      <c r="AD12" s="12" t="s">
        <v>1037</v>
      </c>
      <c r="AE12" s="70" t="s">
        <v>311</v>
      </c>
      <c r="AF12" s="14" t="s">
        <v>1599</v>
      </c>
      <c r="AG12" s="14" t="s">
        <v>1599</v>
      </c>
      <c r="AH12" s="14" t="s">
        <v>1599</v>
      </c>
      <c r="AI12" s="14"/>
      <c r="AJ12" s="14"/>
      <c r="AK12" s="14"/>
      <c r="AL12" s="134"/>
    </row>
    <row r="13" spans="1:39">
      <c r="A13" s="7" t="s">
        <v>600</v>
      </c>
      <c r="B13" s="51" t="s">
        <v>41</v>
      </c>
      <c r="C13" s="72"/>
      <c r="D13" s="62"/>
      <c r="E13" s="73"/>
      <c r="F13" s="72"/>
      <c r="G13" s="62"/>
      <c r="H13" s="75"/>
      <c r="I13" s="81"/>
      <c r="J13" s="62"/>
      <c r="K13" s="82"/>
      <c r="L13" s="81"/>
      <c r="M13" s="62"/>
      <c r="N13" s="82"/>
      <c r="O13" s="77"/>
      <c r="P13" s="62"/>
      <c r="Q13" s="73"/>
      <c r="R13" s="72"/>
      <c r="S13" s="62"/>
      <c r="T13" s="75"/>
      <c r="U13" s="81"/>
      <c r="V13" s="62"/>
      <c r="W13" s="75"/>
      <c r="X13" s="81"/>
      <c r="Y13" s="62"/>
      <c r="Z13" s="82"/>
      <c r="AA13" s="90">
        <f t="shared" si="0"/>
        <v>0</v>
      </c>
      <c r="AC13" s="61" t="s">
        <v>336</v>
      </c>
      <c r="AD13" s="12"/>
      <c r="AE13" s="74"/>
      <c r="AF13" s="133"/>
      <c r="AG13" s="14"/>
      <c r="AH13" s="14"/>
      <c r="AI13" s="14"/>
      <c r="AJ13" s="14"/>
      <c r="AK13" s="14"/>
      <c r="AL13" s="134"/>
    </row>
    <row r="14" spans="1:39">
      <c r="A14" s="7" t="s">
        <v>601</v>
      </c>
      <c r="B14" s="51" t="s">
        <v>42</v>
      </c>
      <c r="C14" s="72"/>
      <c r="D14" s="62"/>
      <c r="E14" s="73"/>
      <c r="F14" s="72"/>
      <c r="G14" s="62"/>
      <c r="H14" s="75"/>
      <c r="I14" s="81"/>
      <c r="J14" s="62"/>
      <c r="K14" s="82"/>
      <c r="L14" s="81"/>
      <c r="M14" s="62"/>
      <c r="N14" s="82"/>
      <c r="O14" s="77"/>
      <c r="P14" s="62"/>
      <c r="Q14" s="73"/>
      <c r="R14" s="72"/>
      <c r="S14" s="62"/>
      <c r="T14" s="75"/>
      <c r="U14" s="81"/>
      <c r="V14" s="62"/>
      <c r="W14" s="75"/>
      <c r="X14" s="81"/>
      <c r="Y14" s="62"/>
      <c r="Z14" s="82"/>
      <c r="AA14" s="90">
        <f t="shared" si="0"/>
        <v>0</v>
      </c>
      <c r="AC14" s="61" t="s">
        <v>336</v>
      </c>
      <c r="AD14" s="140"/>
      <c r="AE14" s="141"/>
      <c r="AF14" s="133"/>
      <c r="AG14" s="14"/>
      <c r="AH14" s="14"/>
      <c r="AI14" s="14"/>
      <c r="AJ14" s="14"/>
      <c r="AK14" s="14"/>
      <c r="AL14" s="134"/>
      <c r="AM14" s="15"/>
    </row>
    <row r="15" spans="1:39">
      <c r="A15" s="7" t="s">
        <v>602</v>
      </c>
      <c r="B15" s="51" t="s">
        <v>43</v>
      </c>
      <c r="C15" s="72"/>
      <c r="D15" s="62"/>
      <c r="E15" s="73"/>
      <c r="F15" s="72"/>
      <c r="G15" s="62"/>
      <c r="H15" s="75"/>
      <c r="I15" s="81"/>
      <c r="J15" s="62"/>
      <c r="K15" s="82"/>
      <c r="L15" s="81"/>
      <c r="M15" s="62"/>
      <c r="N15" s="82"/>
      <c r="O15" s="77"/>
      <c r="P15" s="62"/>
      <c r="Q15" s="73"/>
      <c r="R15" s="72"/>
      <c r="S15" s="62"/>
      <c r="T15" s="75"/>
      <c r="U15" s="81"/>
      <c r="V15" s="62"/>
      <c r="W15" s="75"/>
      <c r="X15" s="81"/>
      <c r="Y15" s="62"/>
      <c r="Z15" s="82"/>
      <c r="AA15" s="90">
        <f t="shared" si="0"/>
        <v>0</v>
      </c>
      <c r="AC15" s="7" t="s">
        <v>336</v>
      </c>
      <c r="AF15" s="133"/>
      <c r="AG15" s="14"/>
      <c r="AH15" s="14"/>
      <c r="AI15" s="14"/>
      <c r="AJ15" s="14"/>
      <c r="AK15" s="14"/>
      <c r="AL15" s="134"/>
    </row>
    <row r="16" spans="1:39" ht="14.5" thickBot="1">
      <c r="A16" s="7" t="s">
        <v>603</v>
      </c>
      <c r="B16" s="51" t="s">
        <v>18</v>
      </c>
      <c r="C16" s="72"/>
      <c r="D16" s="62"/>
      <c r="E16" s="73"/>
      <c r="F16" s="72"/>
      <c r="G16" s="62"/>
      <c r="H16" s="75"/>
      <c r="I16" s="81"/>
      <c r="J16" s="62"/>
      <c r="K16" s="82"/>
      <c r="L16" s="81"/>
      <c r="M16" s="62"/>
      <c r="N16" s="82"/>
      <c r="O16" s="77"/>
      <c r="P16" s="62"/>
      <c r="Q16" s="73"/>
      <c r="R16" s="72"/>
      <c r="S16" s="62"/>
      <c r="T16" s="75"/>
      <c r="U16" s="81"/>
      <c r="V16" s="62"/>
      <c r="W16" s="75"/>
      <c r="X16" s="81"/>
      <c r="Y16" s="62"/>
      <c r="Z16" s="82"/>
      <c r="AA16" s="90">
        <f t="shared" si="0"/>
        <v>0</v>
      </c>
      <c r="AC16" s="7" t="s">
        <v>336</v>
      </c>
      <c r="AF16" s="135"/>
      <c r="AG16" s="136"/>
      <c r="AH16" s="136"/>
      <c r="AI16" s="136"/>
      <c r="AJ16" s="136"/>
      <c r="AK16" s="137"/>
      <c r="AL16" s="138"/>
    </row>
    <row r="17" spans="1:39" ht="14.5" thickTop="1">
      <c r="A17" s="7" t="s">
        <v>604</v>
      </c>
      <c r="B17" s="51" t="s">
        <v>44</v>
      </c>
      <c r="C17" s="72"/>
      <c r="D17" s="62"/>
      <c r="E17" s="73"/>
      <c r="F17" s="72"/>
      <c r="G17" s="62"/>
      <c r="H17" s="75"/>
      <c r="I17" s="81"/>
      <c r="J17" s="62"/>
      <c r="K17" s="82"/>
      <c r="L17" s="81"/>
      <c r="M17" s="62"/>
      <c r="N17" s="82"/>
      <c r="O17" s="77"/>
      <c r="P17" s="62"/>
      <c r="Q17" s="73"/>
      <c r="R17" s="72"/>
      <c r="S17" s="62"/>
      <c r="T17" s="75"/>
      <c r="U17" s="81"/>
      <c r="V17" s="62"/>
      <c r="W17" s="75"/>
      <c r="X17" s="81"/>
      <c r="Y17" s="62"/>
      <c r="Z17" s="82"/>
      <c r="AA17" s="90">
        <f t="shared" si="0"/>
        <v>0</v>
      </c>
      <c r="AC17" s="61"/>
      <c r="AD17" s="12"/>
      <c r="AE17" s="13"/>
      <c r="AF17" s="126" t="s">
        <v>387</v>
      </c>
      <c r="AG17" s="127" t="s">
        <v>388</v>
      </c>
      <c r="AH17" s="127" t="s">
        <v>389</v>
      </c>
      <c r="AI17" s="127" t="s">
        <v>390</v>
      </c>
      <c r="AJ17" s="127" t="s">
        <v>391</v>
      </c>
      <c r="AK17" s="128" t="s">
        <v>392</v>
      </c>
      <c r="AL17" s="129" t="s">
        <v>393</v>
      </c>
    </row>
    <row r="18" spans="1:39">
      <c r="A18" s="7" t="s">
        <v>605</v>
      </c>
      <c r="B18" s="51" t="s">
        <v>606</v>
      </c>
      <c r="C18" s="72"/>
      <c r="D18" s="62"/>
      <c r="E18" s="73"/>
      <c r="F18" s="72"/>
      <c r="G18" s="62"/>
      <c r="H18" s="75"/>
      <c r="I18" s="81"/>
      <c r="J18" s="62"/>
      <c r="K18" s="82"/>
      <c r="L18" s="81"/>
      <c r="M18" s="62"/>
      <c r="N18" s="82"/>
      <c r="O18" s="77"/>
      <c r="P18" s="62"/>
      <c r="Q18" s="73"/>
      <c r="R18" s="72"/>
      <c r="S18" s="62"/>
      <c r="T18" s="75"/>
      <c r="U18" s="81"/>
      <c r="V18" s="62"/>
      <c r="W18" s="75"/>
      <c r="X18" s="81"/>
      <c r="Y18" s="62"/>
      <c r="Z18" s="82"/>
      <c r="AA18" s="90">
        <f t="shared" si="0"/>
        <v>0</v>
      </c>
      <c r="AC18" s="61"/>
      <c r="AD18" s="12"/>
      <c r="AE18" s="13"/>
      <c r="AF18" s="130">
        <v>10</v>
      </c>
      <c r="AG18" s="131">
        <v>20</v>
      </c>
      <c r="AH18" s="131">
        <v>32</v>
      </c>
      <c r="AI18" s="131">
        <v>40</v>
      </c>
      <c r="AJ18" s="131">
        <v>48</v>
      </c>
      <c r="AK18" s="131">
        <v>56</v>
      </c>
      <c r="AL18" s="132">
        <v>64</v>
      </c>
    </row>
    <row r="19" spans="1:39">
      <c r="A19" s="7" t="s">
        <v>607</v>
      </c>
      <c r="B19" s="51" t="s">
        <v>45</v>
      </c>
      <c r="C19" s="72"/>
      <c r="D19" s="62"/>
      <c r="E19" s="73"/>
      <c r="F19" s="72"/>
      <c r="G19" s="62"/>
      <c r="H19" s="75"/>
      <c r="I19" s="81"/>
      <c r="J19" s="62"/>
      <c r="K19" s="82"/>
      <c r="L19" s="81"/>
      <c r="M19" s="62"/>
      <c r="N19" s="82"/>
      <c r="O19" s="77"/>
      <c r="P19" s="62"/>
      <c r="Q19" s="73"/>
      <c r="R19" s="72"/>
      <c r="S19" s="62"/>
      <c r="T19" s="75"/>
      <c r="U19" s="81"/>
      <c r="V19" s="62"/>
      <c r="W19" s="75"/>
      <c r="X19" s="81"/>
      <c r="Y19" s="62"/>
      <c r="Z19" s="82"/>
      <c r="AA19" s="90">
        <f t="shared" si="0"/>
        <v>0</v>
      </c>
      <c r="AC19" s="61" t="s">
        <v>341</v>
      </c>
      <c r="AD19" s="12" t="s">
        <v>1190</v>
      </c>
      <c r="AE19" s="74" t="s">
        <v>534</v>
      </c>
      <c r="AF19" s="133"/>
      <c r="AG19" s="14"/>
      <c r="AH19" s="14"/>
      <c r="AI19" s="14"/>
      <c r="AJ19" s="14"/>
      <c r="AK19" s="14"/>
      <c r="AL19" s="134"/>
    </row>
    <row r="20" spans="1:39">
      <c r="A20" s="7" t="s">
        <v>608</v>
      </c>
      <c r="B20" s="51" t="s">
        <v>46</v>
      </c>
      <c r="C20" s="72"/>
      <c r="D20" s="62"/>
      <c r="E20" s="73"/>
      <c r="F20" s="72"/>
      <c r="G20" s="62"/>
      <c r="H20" s="75"/>
      <c r="I20" s="81"/>
      <c r="J20" s="62"/>
      <c r="K20" s="82"/>
      <c r="L20" s="81"/>
      <c r="M20" s="62"/>
      <c r="N20" s="82"/>
      <c r="O20" s="77"/>
      <c r="P20" s="62"/>
      <c r="Q20" s="73"/>
      <c r="R20" s="72"/>
      <c r="S20" s="62"/>
      <c r="T20" s="75"/>
      <c r="U20" s="81"/>
      <c r="V20" s="62"/>
      <c r="W20" s="75"/>
      <c r="X20" s="81"/>
      <c r="Y20" s="62"/>
      <c r="Z20" s="82"/>
      <c r="AA20" s="90">
        <f t="shared" si="0"/>
        <v>0</v>
      </c>
      <c r="AC20" s="61" t="s">
        <v>341</v>
      </c>
      <c r="AD20" s="102" t="s">
        <v>1213</v>
      </c>
      <c r="AE20" s="143" t="s">
        <v>578</v>
      </c>
      <c r="AF20" s="133">
        <v>10</v>
      </c>
      <c r="AG20" s="14" t="s">
        <v>1599</v>
      </c>
      <c r="AH20" s="14" t="s">
        <v>1599</v>
      </c>
      <c r="AI20" s="14" t="s">
        <v>1599</v>
      </c>
      <c r="AJ20" s="14" t="s">
        <v>1599</v>
      </c>
      <c r="AK20" s="14"/>
      <c r="AL20" s="134"/>
    </row>
    <row r="21" spans="1:39">
      <c r="A21" s="7" t="s">
        <v>609</v>
      </c>
      <c r="B21" s="51" t="s">
        <v>47</v>
      </c>
      <c r="C21" s="72"/>
      <c r="D21" s="62"/>
      <c r="E21" s="73"/>
      <c r="F21" s="72"/>
      <c r="G21" s="62"/>
      <c r="H21" s="75"/>
      <c r="I21" s="81"/>
      <c r="J21" s="62"/>
      <c r="K21" s="82"/>
      <c r="L21" s="81"/>
      <c r="M21" s="62"/>
      <c r="N21" s="82"/>
      <c r="O21" s="77"/>
      <c r="P21" s="62"/>
      <c r="Q21" s="73"/>
      <c r="R21" s="72"/>
      <c r="S21" s="62"/>
      <c r="T21" s="75"/>
      <c r="U21" s="81"/>
      <c r="V21" s="62"/>
      <c r="W21" s="75"/>
      <c r="X21" s="81"/>
      <c r="Y21" s="62"/>
      <c r="Z21" s="82"/>
      <c r="AA21" s="90">
        <f t="shared" si="0"/>
        <v>0</v>
      </c>
      <c r="AC21" s="61" t="s">
        <v>341</v>
      </c>
      <c r="AD21" s="12" t="s">
        <v>1189</v>
      </c>
      <c r="AE21" s="13" t="s">
        <v>137</v>
      </c>
      <c r="AF21" s="133"/>
      <c r="AG21" s="14"/>
      <c r="AH21" s="14"/>
      <c r="AI21" s="14"/>
      <c r="AJ21" s="14"/>
      <c r="AK21" s="14"/>
      <c r="AL21" s="134"/>
    </row>
    <row r="22" spans="1:39">
      <c r="A22" s="7" t="s">
        <v>610</v>
      </c>
      <c r="B22" s="51" t="s">
        <v>48</v>
      </c>
      <c r="C22" s="72"/>
      <c r="D22" s="62"/>
      <c r="E22" s="73"/>
      <c r="F22" s="72"/>
      <c r="G22" s="62"/>
      <c r="H22" s="75"/>
      <c r="I22" s="81"/>
      <c r="J22" s="62"/>
      <c r="K22" s="82"/>
      <c r="L22" s="81"/>
      <c r="M22" s="62"/>
      <c r="N22" s="82"/>
      <c r="O22" s="77"/>
      <c r="P22" s="62"/>
      <c r="Q22" s="73"/>
      <c r="R22" s="72"/>
      <c r="S22" s="62"/>
      <c r="T22" s="75"/>
      <c r="U22" s="81"/>
      <c r="V22" s="62"/>
      <c r="W22" s="75"/>
      <c r="X22" s="81"/>
      <c r="Y22" s="62"/>
      <c r="Z22" s="82"/>
      <c r="AA22" s="90">
        <f t="shared" si="0"/>
        <v>0</v>
      </c>
      <c r="AB22" s="9" t="s">
        <v>1212</v>
      </c>
      <c r="AC22" s="67" t="s">
        <v>341</v>
      </c>
      <c r="AD22" s="101" t="s">
        <v>1188</v>
      </c>
      <c r="AE22" s="101" t="s">
        <v>14</v>
      </c>
      <c r="AF22" s="133">
        <v>10</v>
      </c>
      <c r="AG22" s="14" t="s">
        <v>1599</v>
      </c>
      <c r="AH22" s="14" t="s">
        <v>1599</v>
      </c>
      <c r="AI22" s="14" t="s">
        <v>1599</v>
      </c>
      <c r="AJ22" s="14" t="s">
        <v>1599</v>
      </c>
      <c r="AK22" s="14"/>
      <c r="AL22" s="134"/>
    </row>
    <row r="23" spans="1:39">
      <c r="A23" s="7" t="s">
        <v>611</v>
      </c>
      <c r="B23" s="51" t="s">
        <v>612</v>
      </c>
      <c r="C23" s="72"/>
      <c r="D23" s="62"/>
      <c r="E23" s="73"/>
      <c r="F23" s="72"/>
      <c r="G23" s="62"/>
      <c r="H23" s="75"/>
      <c r="I23" s="81"/>
      <c r="J23" s="62"/>
      <c r="K23" s="82"/>
      <c r="L23" s="81"/>
      <c r="M23" s="62"/>
      <c r="N23" s="82"/>
      <c r="O23" s="77"/>
      <c r="P23" s="62"/>
      <c r="Q23" s="73"/>
      <c r="R23" s="72"/>
      <c r="S23" s="62"/>
      <c r="T23" s="75"/>
      <c r="U23" s="81"/>
      <c r="V23" s="62"/>
      <c r="W23" s="75"/>
      <c r="X23" s="81"/>
      <c r="Y23" s="62"/>
      <c r="Z23" s="82"/>
      <c r="AA23" s="90">
        <f t="shared" si="0"/>
        <v>0</v>
      </c>
      <c r="AC23" s="69" t="s">
        <v>341</v>
      </c>
      <c r="AD23" s="70" t="s">
        <v>1192</v>
      </c>
      <c r="AE23" s="70" t="s">
        <v>319</v>
      </c>
      <c r="AF23" s="133"/>
      <c r="AG23" s="14"/>
      <c r="AH23" s="14"/>
      <c r="AI23" s="14"/>
      <c r="AJ23" s="14"/>
      <c r="AK23" s="14"/>
      <c r="AL23" s="134"/>
    </row>
    <row r="24" spans="1:39">
      <c r="A24" s="7" t="s">
        <v>613</v>
      </c>
      <c r="B24" s="51" t="s">
        <v>49</v>
      </c>
      <c r="C24" s="72"/>
      <c r="D24" s="62"/>
      <c r="E24" s="73"/>
      <c r="F24" s="72"/>
      <c r="G24" s="62"/>
      <c r="H24" s="75"/>
      <c r="I24" s="81"/>
      <c r="J24" s="62"/>
      <c r="K24" s="82"/>
      <c r="L24" s="81"/>
      <c r="M24" s="62"/>
      <c r="N24" s="82"/>
      <c r="O24" s="77"/>
      <c r="P24" s="62"/>
      <c r="Q24" s="73"/>
      <c r="R24" s="72"/>
      <c r="S24" s="62"/>
      <c r="T24" s="75"/>
      <c r="U24" s="81"/>
      <c r="V24" s="62"/>
      <c r="W24" s="75"/>
      <c r="X24" s="81"/>
      <c r="Y24" s="62"/>
      <c r="Z24" s="82"/>
      <c r="AA24" s="90">
        <f t="shared" si="0"/>
        <v>0</v>
      </c>
      <c r="AC24" s="60" t="s">
        <v>341</v>
      </c>
      <c r="AE24" s="13"/>
      <c r="AF24" s="133"/>
      <c r="AG24" s="14"/>
      <c r="AH24" s="14"/>
      <c r="AI24" s="14"/>
      <c r="AJ24" s="14"/>
      <c r="AK24" s="14"/>
      <c r="AL24" s="134"/>
    </row>
    <row r="25" spans="1:39">
      <c r="A25" s="7" t="s">
        <v>614</v>
      </c>
      <c r="B25" s="51" t="s">
        <v>50</v>
      </c>
      <c r="C25" s="72"/>
      <c r="D25" s="62"/>
      <c r="E25" s="73"/>
      <c r="F25" s="72"/>
      <c r="G25" s="62"/>
      <c r="H25" s="75"/>
      <c r="I25" s="81"/>
      <c r="J25" s="62"/>
      <c r="K25" s="82"/>
      <c r="L25" s="81"/>
      <c r="M25" s="62"/>
      <c r="N25" s="82"/>
      <c r="O25" s="77"/>
      <c r="P25" s="62"/>
      <c r="Q25" s="73"/>
      <c r="R25" s="72"/>
      <c r="S25" s="62"/>
      <c r="T25" s="75"/>
      <c r="U25" s="81"/>
      <c r="V25" s="62"/>
      <c r="W25" s="75"/>
      <c r="X25" s="81"/>
      <c r="Y25" s="62"/>
      <c r="Z25" s="82"/>
      <c r="AA25" s="90">
        <f t="shared" si="0"/>
        <v>0</v>
      </c>
      <c r="AC25" s="60" t="s">
        <v>341</v>
      </c>
      <c r="AE25" s="13"/>
      <c r="AF25" s="133"/>
      <c r="AG25" s="14"/>
      <c r="AH25" s="14"/>
      <c r="AI25" s="14"/>
      <c r="AJ25" s="14"/>
      <c r="AK25" s="14"/>
      <c r="AL25" s="134"/>
    </row>
    <row r="26" spans="1:39">
      <c r="A26" s="7" t="s">
        <v>615</v>
      </c>
      <c r="B26" s="51" t="s">
        <v>51</v>
      </c>
      <c r="C26" s="72"/>
      <c r="D26" s="62"/>
      <c r="E26" s="73"/>
      <c r="F26" s="72"/>
      <c r="G26" s="62"/>
      <c r="H26" s="75"/>
      <c r="I26" s="81"/>
      <c r="J26" s="62"/>
      <c r="K26" s="82"/>
      <c r="L26" s="81"/>
      <c r="M26" s="62"/>
      <c r="N26" s="82"/>
      <c r="O26" s="77"/>
      <c r="P26" s="62"/>
      <c r="Q26" s="73"/>
      <c r="R26" s="72"/>
      <c r="S26" s="62"/>
      <c r="T26" s="75"/>
      <c r="U26" s="81"/>
      <c r="V26" s="62"/>
      <c r="W26" s="75"/>
      <c r="X26" s="81"/>
      <c r="Y26" s="62"/>
      <c r="Z26" s="82"/>
      <c r="AA26" s="90">
        <f t="shared" si="0"/>
        <v>0</v>
      </c>
      <c r="AC26" s="60" t="s">
        <v>341</v>
      </c>
      <c r="AD26" s="12"/>
      <c r="AE26" s="13"/>
      <c r="AF26" s="133"/>
      <c r="AG26" s="14"/>
      <c r="AH26" s="14"/>
      <c r="AI26" s="14"/>
      <c r="AJ26" s="14"/>
      <c r="AK26" s="14"/>
      <c r="AL26" s="134"/>
    </row>
    <row r="27" spans="1:39">
      <c r="A27" s="7" t="s">
        <v>616</v>
      </c>
      <c r="B27" s="51" t="s">
        <v>52</v>
      </c>
      <c r="C27" s="72"/>
      <c r="D27" s="62"/>
      <c r="E27" s="73"/>
      <c r="F27" s="72"/>
      <c r="G27" s="62"/>
      <c r="H27" s="75"/>
      <c r="I27" s="81"/>
      <c r="J27" s="62"/>
      <c r="K27" s="82"/>
      <c r="L27" s="81"/>
      <c r="M27" s="62"/>
      <c r="N27" s="82"/>
      <c r="O27" s="77"/>
      <c r="P27" s="62"/>
      <c r="Q27" s="73"/>
      <c r="R27" s="72"/>
      <c r="S27" s="62"/>
      <c r="T27" s="75"/>
      <c r="U27" s="81"/>
      <c r="V27" s="62"/>
      <c r="W27" s="75"/>
      <c r="X27" s="81"/>
      <c r="Y27" s="62"/>
      <c r="Z27" s="82"/>
      <c r="AA27" s="90">
        <f t="shared" si="0"/>
        <v>0</v>
      </c>
      <c r="AC27" s="60" t="s">
        <v>341</v>
      </c>
      <c r="AD27" s="105"/>
      <c r="AE27" s="13"/>
      <c r="AF27" s="133"/>
      <c r="AG27" s="14"/>
      <c r="AH27" s="14"/>
      <c r="AI27" s="14"/>
      <c r="AJ27" s="14"/>
      <c r="AK27" s="14"/>
      <c r="AL27" s="134"/>
    </row>
    <row r="28" spans="1:39">
      <c r="A28" s="7" t="s">
        <v>617</v>
      </c>
      <c r="B28" s="51" t="s">
        <v>53</v>
      </c>
      <c r="C28" s="72"/>
      <c r="D28" s="62"/>
      <c r="E28" s="73"/>
      <c r="F28" s="72"/>
      <c r="G28" s="62"/>
      <c r="H28" s="75"/>
      <c r="I28" s="81"/>
      <c r="J28" s="62"/>
      <c r="K28" s="82"/>
      <c r="L28" s="81"/>
      <c r="M28" s="62"/>
      <c r="N28" s="82"/>
      <c r="O28" s="77"/>
      <c r="P28" s="62"/>
      <c r="Q28" s="73"/>
      <c r="R28" s="72"/>
      <c r="S28" s="62"/>
      <c r="T28" s="75"/>
      <c r="U28" s="81"/>
      <c r="V28" s="62"/>
      <c r="W28" s="75"/>
      <c r="X28" s="81"/>
      <c r="Y28" s="62"/>
      <c r="Z28" s="82"/>
      <c r="AA28" s="90">
        <f t="shared" si="0"/>
        <v>0</v>
      </c>
      <c r="AC28" s="60" t="s">
        <v>341</v>
      </c>
      <c r="AD28" s="105"/>
      <c r="AE28" s="13"/>
      <c r="AF28" s="133"/>
      <c r="AG28" s="14"/>
      <c r="AH28" s="14"/>
      <c r="AI28" s="14"/>
      <c r="AJ28" s="14"/>
      <c r="AK28" s="14"/>
      <c r="AL28" s="134"/>
      <c r="AM28" s="15"/>
    </row>
    <row r="29" spans="1:39">
      <c r="A29" s="7" t="s">
        <v>618</v>
      </c>
      <c r="B29" s="51" t="s">
        <v>54</v>
      </c>
      <c r="C29" s="72"/>
      <c r="D29" s="62"/>
      <c r="E29" s="73"/>
      <c r="F29" s="72"/>
      <c r="G29" s="62"/>
      <c r="H29" s="75"/>
      <c r="I29" s="81"/>
      <c r="J29" s="62"/>
      <c r="K29" s="82"/>
      <c r="L29" s="81"/>
      <c r="M29" s="62"/>
      <c r="N29" s="82"/>
      <c r="O29" s="77"/>
      <c r="P29" s="62"/>
      <c r="Q29" s="73"/>
      <c r="R29" s="72"/>
      <c r="S29" s="62"/>
      <c r="T29" s="75"/>
      <c r="U29" s="81"/>
      <c r="V29" s="62"/>
      <c r="W29" s="75"/>
      <c r="X29" s="81"/>
      <c r="Y29" s="62"/>
      <c r="Z29" s="82"/>
      <c r="AA29" s="90">
        <f t="shared" si="0"/>
        <v>0</v>
      </c>
      <c r="AC29" s="7" t="s">
        <v>341</v>
      </c>
      <c r="AF29" s="133"/>
      <c r="AG29" s="14"/>
      <c r="AH29" s="14"/>
      <c r="AI29" s="14"/>
      <c r="AJ29" s="14"/>
      <c r="AK29" s="14"/>
      <c r="AL29" s="134"/>
    </row>
    <row r="30" spans="1:39" ht="14.5" thickBot="1">
      <c r="A30" s="7" t="s">
        <v>619</v>
      </c>
      <c r="B30" s="51" t="s">
        <v>620</v>
      </c>
      <c r="C30" s="72"/>
      <c r="D30" s="62"/>
      <c r="E30" s="73"/>
      <c r="F30" s="72"/>
      <c r="G30" s="62"/>
      <c r="H30" s="75"/>
      <c r="I30" s="81"/>
      <c r="J30" s="62"/>
      <c r="K30" s="82"/>
      <c r="L30" s="81"/>
      <c r="M30" s="62"/>
      <c r="N30" s="82"/>
      <c r="O30" s="77"/>
      <c r="P30" s="62"/>
      <c r="Q30" s="73"/>
      <c r="R30" s="72"/>
      <c r="S30" s="62"/>
      <c r="T30" s="75"/>
      <c r="U30" s="81"/>
      <c r="V30" s="62"/>
      <c r="W30" s="75"/>
      <c r="X30" s="81"/>
      <c r="Y30" s="62"/>
      <c r="Z30" s="82"/>
      <c r="AA30" s="90">
        <f t="shared" si="0"/>
        <v>0</v>
      </c>
      <c r="AC30" s="7" t="s">
        <v>341</v>
      </c>
      <c r="AF30" s="135"/>
      <c r="AG30" s="136"/>
      <c r="AH30" s="136"/>
      <c r="AI30" s="136"/>
      <c r="AJ30" s="136"/>
      <c r="AK30" s="137"/>
      <c r="AL30" s="138"/>
    </row>
    <row r="31" spans="1:39" ht="14.5" thickTop="1">
      <c r="A31" s="7" t="s">
        <v>621</v>
      </c>
      <c r="B31" s="51" t="s">
        <v>28</v>
      </c>
      <c r="C31" s="72"/>
      <c r="D31" s="62"/>
      <c r="E31" s="73"/>
      <c r="F31" s="72"/>
      <c r="G31" s="62"/>
      <c r="H31" s="75"/>
      <c r="I31" s="81"/>
      <c r="J31" s="62"/>
      <c r="K31" s="82"/>
      <c r="L31" s="81"/>
      <c r="M31" s="62"/>
      <c r="N31" s="82"/>
      <c r="O31" s="77"/>
      <c r="P31" s="62"/>
      <c r="Q31" s="73"/>
      <c r="R31" s="72"/>
      <c r="S31" s="62"/>
      <c r="T31" s="75"/>
      <c r="U31" s="81"/>
      <c r="V31" s="62"/>
      <c r="W31" s="75"/>
      <c r="X31" s="81"/>
      <c r="Y31" s="62"/>
      <c r="Z31" s="82"/>
      <c r="AA31" s="90">
        <f t="shared" si="0"/>
        <v>0</v>
      </c>
      <c r="AC31" s="67"/>
      <c r="AD31" s="68"/>
      <c r="AE31" s="68"/>
      <c r="AF31" s="126" t="s">
        <v>387</v>
      </c>
      <c r="AG31" s="127" t="s">
        <v>388</v>
      </c>
      <c r="AH31" s="127" t="s">
        <v>389</v>
      </c>
      <c r="AI31" s="127" t="s">
        <v>390</v>
      </c>
      <c r="AJ31" s="127" t="s">
        <v>391</v>
      </c>
      <c r="AK31" s="128" t="s">
        <v>392</v>
      </c>
      <c r="AL31" s="129" t="s">
        <v>393</v>
      </c>
    </row>
    <row r="32" spans="1:39" ht="14.4" customHeight="1">
      <c r="A32" s="7" t="s">
        <v>622</v>
      </c>
      <c r="B32" s="51" t="s">
        <v>55</v>
      </c>
      <c r="C32" s="72"/>
      <c r="D32" s="62"/>
      <c r="E32" s="73"/>
      <c r="F32" s="72"/>
      <c r="G32" s="62"/>
      <c r="H32" s="75"/>
      <c r="I32" s="81"/>
      <c r="J32" s="62"/>
      <c r="K32" s="82"/>
      <c r="L32" s="81"/>
      <c r="M32" s="62"/>
      <c r="N32" s="82"/>
      <c r="O32" s="77"/>
      <c r="P32" s="62"/>
      <c r="Q32" s="73"/>
      <c r="R32" s="72"/>
      <c r="S32" s="62"/>
      <c r="T32" s="75"/>
      <c r="U32" s="81"/>
      <c r="V32" s="62"/>
      <c r="W32" s="75"/>
      <c r="X32" s="81"/>
      <c r="Y32" s="62"/>
      <c r="Z32" s="82"/>
      <c r="AA32" s="90">
        <f t="shared" si="0"/>
        <v>0</v>
      </c>
      <c r="AC32" s="69"/>
      <c r="AD32" s="70"/>
      <c r="AE32" s="70"/>
      <c r="AF32" s="133"/>
      <c r="AG32" s="131">
        <v>20</v>
      </c>
      <c r="AH32" s="131">
        <v>32</v>
      </c>
      <c r="AI32" s="131">
        <v>40</v>
      </c>
      <c r="AJ32" s="131">
        <v>48</v>
      </c>
      <c r="AK32" s="131">
        <v>56</v>
      </c>
      <c r="AL32" s="132">
        <v>64</v>
      </c>
      <c r="AM32" s="15"/>
    </row>
    <row r="33" spans="1:38">
      <c r="A33" s="7" t="s">
        <v>623</v>
      </c>
      <c r="B33" s="51" t="s">
        <v>56</v>
      </c>
      <c r="C33" s="72"/>
      <c r="D33" s="62"/>
      <c r="E33" s="73"/>
      <c r="F33" s="72"/>
      <c r="G33" s="62"/>
      <c r="H33" s="75"/>
      <c r="I33" s="81"/>
      <c r="J33" s="62"/>
      <c r="K33" s="82"/>
      <c r="L33" s="81"/>
      <c r="M33" s="62"/>
      <c r="N33" s="82"/>
      <c r="O33" s="77"/>
      <c r="P33" s="62"/>
      <c r="Q33" s="73"/>
      <c r="R33" s="72"/>
      <c r="S33" s="62"/>
      <c r="T33" s="75"/>
      <c r="U33" s="81"/>
      <c r="V33" s="62"/>
      <c r="W33" s="75"/>
      <c r="X33" s="81"/>
      <c r="Y33" s="62"/>
      <c r="Z33" s="82"/>
      <c r="AA33" s="90">
        <f t="shared" si="0"/>
        <v>0</v>
      </c>
      <c r="AC33" s="60" t="s">
        <v>337</v>
      </c>
      <c r="AD33" s="102" t="s">
        <v>367</v>
      </c>
      <c r="AE33" s="143" t="s">
        <v>21</v>
      </c>
      <c r="AF33" s="133">
        <v>0.1</v>
      </c>
      <c r="AG33" s="14"/>
      <c r="AH33" s="14"/>
      <c r="AI33" s="14"/>
      <c r="AJ33" s="14"/>
      <c r="AK33" s="14"/>
      <c r="AL33" s="134"/>
    </row>
    <row r="34" spans="1:38">
      <c r="A34" s="7" t="s">
        <v>624</v>
      </c>
      <c r="B34" s="51" t="s">
        <v>57</v>
      </c>
      <c r="C34" s="72"/>
      <c r="D34" s="62"/>
      <c r="E34" s="73"/>
      <c r="F34" s="72"/>
      <c r="G34" s="62"/>
      <c r="H34" s="75"/>
      <c r="I34" s="81"/>
      <c r="J34" s="62"/>
      <c r="K34" s="82"/>
      <c r="L34" s="81"/>
      <c r="M34" s="62"/>
      <c r="N34" s="82"/>
      <c r="O34" s="77"/>
      <c r="P34" s="62"/>
      <c r="Q34" s="73"/>
      <c r="R34" s="72"/>
      <c r="S34" s="62"/>
      <c r="T34" s="75"/>
      <c r="U34" s="81"/>
      <c r="V34" s="62"/>
      <c r="W34" s="75"/>
      <c r="X34" s="81"/>
      <c r="Y34" s="62"/>
      <c r="Z34" s="82"/>
      <c r="AA34" s="90">
        <f t="shared" si="0"/>
        <v>0</v>
      </c>
      <c r="AC34" s="60" t="s">
        <v>337</v>
      </c>
      <c r="AD34" s="145" t="s">
        <v>525</v>
      </c>
      <c r="AE34" s="91" t="s">
        <v>78</v>
      </c>
      <c r="AF34" s="133"/>
      <c r="AG34" s="14"/>
      <c r="AH34" s="14"/>
      <c r="AI34" s="14"/>
      <c r="AJ34" s="14"/>
      <c r="AK34" s="14"/>
      <c r="AL34" s="134">
        <v>64</v>
      </c>
    </row>
    <row r="35" spans="1:38">
      <c r="A35" s="7" t="s">
        <v>625</v>
      </c>
      <c r="B35" s="51" t="s">
        <v>6</v>
      </c>
      <c r="C35" s="72"/>
      <c r="D35" s="62"/>
      <c r="E35" s="73"/>
      <c r="F35" s="72"/>
      <c r="G35" s="62"/>
      <c r="H35" s="75"/>
      <c r="I35" s="81"/>
      <c r="J35" s="62"/>
      <c r="K35" s="82"/>
      <c r="L35" s="81"/>
      <c r="M35" s="62"/>
      <c r="N35" s="82"/>
      <c r="O35" s="77"/>
      <c r="P35" s="62"/>
      <c r="Q35" s="73"/>
      <c r="R35" s="72"/>
      <c r="S35" s="62"/>
      <c r="T35" s="75"/>
      <c r="U35" s="81"/>
      <c r="V35" s="62"/>
      <c r="W35" s="75"/>
      <c r="X35" s="81"/>
      <c r="Y35" s="62"/>
      <c r="Z35" s="82"/>
      <c r="AA35" s="90">
        <f t="shared" si="0"/>
        <v>0</v>
      </c>
      <c r="AC35" s="60" t="s">
        <v>337</v>
      </c>
      <c r="AD35" s="140" t="s">
        <v>575</v>
      </c>
      <c r="AE35" s="91" t="s">
        <v>370</v>
      </c>
      <c r="AF35" s="133">
        <v>10</v>
      </c>
      <c r="AG35" s="14"/>
      <c r="AH35" s="14"/>
      <c r="AI35" s="14"/>
      <c r="AJ35" s="14"/>
      <c r="AK35" s="14"/>
      <c r="AL35" s="134"/>
    </row>
    <row r="36" spans="1:38" ht="13.75" customHeight="1">
      <c r="A36" s="7" t="s">
        <v>626</v>
      </c>
      <c r="B36" s="51" t="s">
        <v>58</v>
      </c>
      <c r="C36" s="72"/>
      <c r="D36" s="62"/>
      <c r="E36" s="73"/>
      <c r="F36" s="72"/>
      <c r="G36" s="62"/>
      <c r="H36" s="75"/>
      <c r="I36" s="81"/>
      <c r="J36" s="62"/>
      <c r="K36" s="82"/>
      <c r="L36" s="81"/>
      <c r="M36" s="62"/>
      <c r="N36" s="82"/>
      <c r="O36" s="77"/>
      <c r="P36" s="62"/>
      <c r="Q36" s="73"/>
      <c r="R36" s="72"/>
      <c r="S36" s="62"/>
      <c r="T36" s="75"/>
      <c r="U36" s="81"/>
      <c r="V36" s="62"/>
      <c r="W36" s="75"/>
      <c r="X36" s="81"/>
      <c r="Y36" s="62"/>
      <c r="Z36" s="82"/>
      <c r="AA36" s="90">
        <f t="shared" si="0"/>
        <v>0</v>
      </c>
      <c r="AC36" s="60" t="s">
        <v>337</v>
      </c>
      <c r="AD36" s="140" t="s">
        <v>1043</v>
      </c>
      <c r="AE36" s="91" t="s">
        <v>370</v>
      </c>
      <c r="AF36" s="133">
        <v>10</v>
      </c>
      <c r="AG36" s="14"/>
      <c r="AH36" s="14"/>
      <c r="AI36" s="14"/>
      <c r="AJ36" s="14"/>
      <c r="AK36" s="14"/>
      <c r="AL36" s="134"/>
    </row>
    <row r="37" spans="1:38">
      <c r="A37" s="7" t="s">
        <v>627</v>
      </c>
      <c r="B37" s="51" t="s">
        <v>628</v>
      </c>
      <c r="C37" s="72"/>
      <c r="D37" s="62"/>
      <c r="E37" s="73"/>
      <c r="F37" s="72"/>
      <c r="G37" s="62"/>
      <c r="H37" s="75"/>
      <c r="I37" s="81"/>
      <c r="J37" s="62"/>
      <c r="K37" s="82"/>
      <c r="L37" s="81"/>
      <c r="M37" s="62"/>
      <c r="N37" s="82"/>
      <c r="O37" s="77"/>
      <c r="P37" s="62"/>
      <c r="Q37" s="73"/>
      <c r="R37" s="72"/>
      <c r="S37" s="62"/>
      <c r="T37" s="75"/>
      <c r="U37" s="81"/>
      <c r="V37" s="62"/>
      <c r="W37" s="75"/>
      <c r="X37" s="81"/>
      <c r="Y37" s="62"/>
      <c r="Z37" s="82"/>
      <c r="AA37" s="90">
        <f t="shared" si="0"/>
        <v>0</v>
      </c>
      <c r="AC37" s="60" t="s">
        <v>337</v>
      </c>
      <c r="AD37" s="140" t="s">
        <v>1050</v>
      </c>
      <c r="AE37" s="91" t="s">
        <v>144</v>
      </c>
      <c r="AF37" s="133">
        <v>0.1</v>
      </c>
      <c r="AG37" s="14"/>
      <c r="AH37" s="14"/>
      <c r="AI37" s="14"/>
      <c r="AJ37" s="14"/>
      <c r="AK37" s="14"/>
      <c r="AL37" s="134"/>
    </row>
    <row r="38" spans="1:38">
      <c r="A38" s="7" t="s">
        <v>629</v>
      </c>
      <c r="B38" s="51" t="s">
        <v>59</v>
      </c>
      <c r="C38" s="72"/>
      <c r="D38" s="62"/>
      <c r="E38" s="73"/>
      <c r="F38" s="72"/>
      <c r="G38" s="62"/>
      <c r="H38" s="75"/>
      <c r="I38" s="81"/>
      <c r="J38" s="62"/>
      <c r="K38" s="82"/>
      <c r="L38" s="81"/>
      <c r="M38" s="62"/>
      <c r="N38" s="82"/>
      <c r="O38" s="77"/>
      <c r="P38" s="62"/>
      <c r="Q38" s="73"/>
      <c r="R38" s="72"/>
      <c r="S38" s="62"/>
      <c r="T38" s="75"/>
      <c r="U38" s="81"/>
      <c r="V38" s="62"/>
      <c r="W38" s="75"/>
      <c r="X38" s="81"/>
      <c r="Y38" s="62"/>
      <c r="Z38" s="82"/>
      <c r="AA38" s="90">
        <f t="shared" si="0"/>
        <v>0</v>
      </c>
      <c r="AC38" s="60" t="s">
        <v>337</v>
      </c>
      <c r="AD38" s="145" t="s">
        <v>1044</v>
      </c>
      <c r="AE38" s="124" t="s">
        <v>371</v>
      </c>
      <c r="AF38" s="133"/>
      <c r="AG38" s="14">
        <v>20</v>
      </c>
      <c r="AH38" s="14"/>
      <c r="AI38" s="14"/>
      <c r="AJ38" s="14"/>
      <c r="AK38" s="14"/>
      <c r="AL38" s="134"/>
    </row>
    <row r="39" spans="1:38">
      <c r="A39" s="7" t="s">
        <v>630</v>
      </c>
      <c r="B39" s="51" t="s">
        <v>60</v>
      </c>
      <c r="C39" s="72"/>
      <c r="D39" s="62"/>
      <c r="E39" s="73"/>
      <c r="F39" s="72"/>
      <c r="G39" s="62"/>
      <c r="H39" s="75"/>
      <c r="I39" s="81"/>
      <c r="J39" s="62"/>
      <c r="K39" s="82"/>
      <c r="L39" s="81"/>
      <c r="M39" s="62"/>
      <c r="N39" s="82"/>
      <c r="O39" s="77"/>
      <c r="P39" s="62"/>
      <c r="Q39" s="73"/>
      <c r="R39" s="72"/>
      <c r="S39" s="62"/>
      <c r="T39" s="75"/>
      <c r="U39" s="81"/>
      <c r="V39" s="62"/>
      <c r="W39" s="75"/>
      <c r="X39" s="81"/>
      <c r="Y39" s="62"/>
      <c r="Z39" s="82"/>
      <c r="AA39" s="90">
        <f t="shared" si="0"/>
        <v>0</v>
      </c>
      <c r="AC39" s="60" t="s">
        <v>337</v>
      </c>
      <c r="AD39" s="124" t="s">
        <v>563</v>
      </c>
      <c r="AE39" s="146" t="s">
        <v>20</v>
      </c>
      <c r="AF39" s="133"/>
      <c r="AG39" s="14"/>
      <c r="AH39" s="14">
        <v>32</v>
      </c>
      <c r="AI39" s="14"/>
      <c r="AJ39" s="14"/>
      <c r="AK39" s="14"/>
      <c r="AL39" s="134"/>
    </row>
    <row r="40" spans="1:38">
      <c r="A40" s="7" t="s">
        <v>631</v>
      </c>
      <c r="B40" s="51" t="s">
        <v>61</v>
      </c>
      <c r="C40" s="72"/>
      <c r="D40" s="62"/>
      <c r="E40" s="73"/>
      <c r="F40" s="72"/>
      <c r="G40" s="62"/>
      <c r="H40" s="75"/>
      <c r="I40" s="81"/>
      <c r="J40" s="62"/>
      <c r="K40" s="82"/>
      <c r="L40" s="81"/>
      <c r="M40" s="62"/>
      <c r="N40" s="82"/>
      <c r="O40" s="77"/>
      <c r="P40" s="62"/>
      <c r="Q40" s="73"/>
      <c r="R40" s="72"/>
      <c r="S40" s="62"/>
      <c r="T40" s="75"/>
      <c r="U40" s="81"/>
      <c r="V40" s="62"/>
      <c r="W40" s="75"/>
      <c r="X40" s="81"/>
      <c r="Y40" s="62"/>
      <c r="Z40" s="82"/>
      <c r="AA40" s="90">
        <f t="shared" si="0"/>
        <v>0</v>
      </c>
      <c r="AC40" s="60" t="s">
        <v>337</v>
      </c>
      <c r="AD40" s="142"/>
      <c r="AE40" s="142"/>
      <c r="AF40" s="133"/>
      <c r="AG40" s="14"/>
      <c r="AH40" s="14"/>
      <c r="AI40" s="14"/>
      <c r="AJ40" s="14"/>
      <c r="AK40" s="14"/>
      <c r="AL40" s="134"/>
    </row>
    <row r="41" spans="1:38">
      <c r="A41" s="7" t="s">
        <v>632</v>
      </c>
      <c r="B41" s="51" t="s">
        <v>62</v>
      </c>
      <c r="C41" s="72"/>
      <c r="D41" s="62"/>
      <c r="E41" s="73"/>
      <c r="F41" s="72"/>
      <c r="G41" s="62"/>
      <c r="H41" s="75"/>
      <c r="I41" s="81"/>
      <c r="J41" s="62"/>
      <c r="K41" s="82"/>
      <c r="L41" s="81"/>
      <c r="M41" s="62"/>
      <c r="N41" s="82"/>
      <c r="O41" s="77"/>
      <c r="P41" s="62"/>
      <c r="Q41" s="73"/>
      <c r="R41" s="72"/>
      <c r="S41" s="62"/>
      <c r="T41" s="75"/>
      <c r="U41" s="81"/>
      <c r="V41" s="62"/>
      <c r="W41" s="75"/>
      <c r="X41" s="81"/>
      <c r="Y41" s="62"/>
      <c r="Z41" s="82"/>
      <c r="AA41" s="90">
        <f t="shared" si="0"/>
        <v>0</v>
      </c>
      <c r="AC41" s="60" t="s">
        <v>337</v>
      </c>
      <c r="AD41" s="70"/>
      <c r="AE41" s="70"/>
      <c r="AF41" s="133"/>
      <c r="AG41" s="14"/>
      <c r="AH41" s="14"/>
      <c r="AI41" s="14"/>
      <c r="AJ41" s="14"/>
      <c r="AK41" s="14"/>
      <c r="AL41" s="134"/>
    </row>
    <row r="42" spans="1:38">
      <c r="A42" s="7" t="s">
        <v>633</v>
      </c>
      <c r="B42" s="51" t="s">
        <v>63</v>
      </c>
      <c r="C42" s="72"/>
      <c r="D42" s="62"/>
      <c r="E42" s="73"/>
      <c r="F42" s="72"/>
      <c r="G42" s="62"/>
      <c r="H42" s="75"/>
      <c r="I42" s="81"/>
      <c r="J42" s="62"/>
      <c r="K42" s="82"/>
      <c r="L42" s="81"/>
      <c r="M42" s="62"/>
      <c r="N42" s="82"/>
      <c r="O42" s="77"/>
      <c r="P42" s="62"/>
      <c r="Q42" s="73"/>
      <c r="R42" s="72"/>
      <c r="S42" s="62"/>
      <c r="T42" s="75"/>
      <c r="U42" s="81"/>
      <c r="V42" s="62"/>
      <c r="W42" s="75"/>
      <c r="X42" s="81"/>
      <c r="Y42" s="62"/>
      <c r="Z42" s="82"/>
      <c r="AA42" s="90">
        <f t="shared" si="0"/>
        <v>0</v>
      </c>
      <c r="AC42" s="60" t="s">
        <v>337</v>
      </c>
      <c r="AD42" s="70"/>
      <c r="AE42" s="70"/>
      <c r="AF42" s="133"/>
      <c r="AG42" s="14"/>
      <c r="AH42" s="14"/>
      <c r="AI42" s="14"/>
      <c r="AJ42" s="14"/>
      <c r="AK42" s="14"/>
      <c r="AL42" s="134"/>
    </row>
    <row r="43" spans="1:38">
      <c r="A43" s="7" t="s">
        <v>634</v>
      </c>
      <c r="B43" s="51" t="s">
        <v>64</v>
      </c>
      <c r="C43" s="72"/>
      <c r="D43" s="62"/>
      <c r="E43" s="73"/>
      <c r="F43" s="72"/>
      <c r="G43" s="62"/>
      <c r="H43" s="75"/>
      <c r="I43" s="81"/>
      <c r="J43" s="62"/>
      <c r="K43" s="82"/>
      <c r="L43" s="81"/>
      <c r="M43" s="62"/>
      <c r="N43" s="82"/>
      <c r="O43" s="77"/>
      <c r="P43" s="62"/>
      <c r="Q43" s="73"/>
      <c r="R43" s="72"/>
      <c r="S43" s="62"/>
      <c r="T43" s="75"/>
      <c r="U43" s="81"/>
      <c r="V43" s="62"/>
      <c r="W43" s="75"/>
      <c r="X43" s="81"/>
      <c r="Y43" s="62"/>
      <c r="Z43" s="82"/>
      <c r="AA43" s="90">
        <f t="shared" si="0"/>
        <v>0</v>
      </c>
      <c r="AC43" s="7" t="s">
        <v>337</v>
      </c>
      <c r="AF43" s="133"/>
      <c r="AG43" s="14"/>
      <c r="AH43" s="14"/>
      <c r="AI43" s="14"/>
      <c r="AJ43" s="14"/>
      <c r="AK43" s="14"/>
      <c r="AL43" s="134"/>
    </row>
    <row r="44" spans="1:38" ht="14.5" thickBot="1">
      <c r="A44" s="7" t="s">
        <v>635</v>
      </c>
      <c r="B44" s="51" t="s">
        <v>65</v>
      </c>
      <c r="C44" s="72"/>
      <c r="D44" s="62"/>
      <c r="E44" s="73"/>
      <c r="F44" s="72"/>
      <c r="G44" s="62"/>
      <c r="H44" s="75"/>
      <c r="I44" s="81"/>
      <c r="J44" s="62"/>
      <c r="K44" s="82"/>
      <c r="L44" s="81"/>
      <c r="M44" s="62"/>
      <c r="N44" s="82"/>
      <c r="O44" s="77"/>
      <c r="P44" s="62"/>
      <c r="Q44" s="73"/>
      <c r="R44" s="72"/>
      <c r="S44" s="62"/>
      <c r="T44" s="75"/>
      <c r="U44" s="81"/>
      <c r="V44" s="62"/>
      <c r="W44" s="75"/>
      <c r="X44" s="81"/>
      <c r="Y44" s="62"/>
      <c r="Z44" s="82"/>
      <c r="AA44" s="90">
        <f t="shared" si="0"/>
        <v>0</v>
      </c>
      <c r="AC44" s="7" t="s">
        <v>337</v>
      </c>
      <c r="AF44" s="135"/>
      <c r="AG44" s="136"/>
      <c r="AH44" s="136"/>
      <c r="AI44" s="136"/>
      <c r="AJ44" s="136"/>
      <c r="AK44" s="137"/>
      <c r="AL44" s="138"/>
    </row>
    <row r="45" spans="1:38" ht="14.5" thickTop="1">
      <c r="A45" s="7" t="s">
        <v>636</v>
      </c>
      <c r="B45" s="51" t="s">
        <v>66</v>
      </c>
      <c r="C45" s="72"/>
      <c r="D45" s="62"/>
      <c r="E45" s="73"/>
      <c r="F45" s="72"/>
      <c r="G45" s="62"/>
      <c r="H45" s="75"/>
      <c r="I45" s="81"/>
      <c r="J45" s="62"/>
      <c r="K45" s="82"/>
      <c r="L45" s="81"/>
      <c r="M45" s="62"/>
      <c r="N45" s="82"/>
      <c r="O45" s="77"/>
      <c r="P45" s="62"/>
      <c r="Q45" s="73"/>
      <c r="R45" s="72"/>
      <c r="S45" s="62"/>
      <c r="T45" s="75"/>
      <c r="U45" s="81"/>
      <c r="V45" s="62"/>
      <c r="W45" s="75"/>
      <c r="X45" s="81"/>
      <c r="Y45" s="62"/>
      <c r="Z45" s="82"/>
      <c r="AA45" s="90">
        <f t="shared" si="0"/>
        <v>0</v>
      </c>
      <c r="AC45" s="67"/>
      <c r="AD45" s="68"/>
      <c r="AE45" s="68"/>
      <c r="AF45" s="126" t="s">
        <v>387</v>
      </c>
      <c r="AG45" s="127" t="s">
        <v>388</v>
      </c>
      <c r="AH45" s="127" t="s">
        <v>389</v>
      </c>
      <c r="AI45" s="127" t="s">
        <v>390</v>
      </c>
      <c r="AJ45" s="127" t="s">
        <v>391</v>
      </c>
      <c r="AK45" s="128" t="s">
        <v>392</v>
      </c>
      <c r="AL45" s="129" t="s">
        <v>393</v>
      </c>
    </row>
    <row r="46" spans="1:38">
      <c r="A46" s="7" t="s">
        <v>637</v>
      </c>
      <c r="B46" s="51" t="s">
        <v>67</v>
      </c>
      <c r="C46" s="72"/>
      <c r="D46" s="62"/>
      <c r="E46" s="73"/>
      <c r="F46" s="72"/>
      <c r="G46" s="62"/>
      <c r="H46" s="75"/>
      <c r="I46" s="81"/>
      <c r="J46" s="62"/>
      <c r="K46" s="82"/>
      <c r="L46" s="81"/>
      <c r="M46" s="62"/>
      <c r="N46" s="82"/>
      <c r="O46" s="77"/>
      <c r="P46" s="62"/>
      <c r="Q46" s="73"/>
      <c r="R46" s="72"/>
      <c r="S46" s="62"/>
      <c r="T46" s="75"/>
      <c r="U46" s="81"/>
      <c r="V46" s="62"/>
      <c r="W46" s="75"/>
      <c r="X46" s="81"/>
      <c r="Y46" s="62"/>
      <c r="Z46" s="82"/>
      <c r="AA46" s="90">
        <f t="shared" si="0"/>
        <v>0</v>
      </c>
      <c r="AC46" s="69"/>
      <c r="AD46" s="70"/>
      <c r="AE46" s="70"/>
      <c r="AF46" s="133"/>
      <c r="AG46" s="131">
        <v>20</v>
      </c>
      <c r="AH46" s="131">
        <v>32</v>
      </c>
      <c r="AI46" s="131">
        <v>40</v>
      </c>
      <c r="AJ46" s="131">
        <v>48</v>
      </c>
      <c r="AK46" s="131">
        <v>56</v>
      </c>
      <c r="AL46" s="132">
        <v>64</v>
      </c>
    </row>
    <row r="47" spans="1:38">
      <c r="A47" s="7" t="s">
        <v>638</v>
      </c>
      <c r="B47" s="51" t="s">
        <v>68</v>
      </c>
      <c r="C47" s="72"/>
      <c r="D47" s="62"/>
      <c r="E47" s="73"/>
      <c r="F47" s="72"/>
      <c r="G47" s="62"/>
      <c r="H47" s="75"/>
      <c r="I47" s="81"/>
      <c r="J47" s="62"/>
      <c r="K47" s="82"/>
      <c r="L47" s="81"/>
      <c r="M47" s="62"/>
      <c r="N47" s="82"/>
      <c r="O47" s="77"/>
      <c r="P47" s="62"/>
      <c r="Q47" s="73"/>
      <c r="R47" s="72"/>
      <c r="S47" s="62"/>
      <c r="T47" s="75"/>
      <c r="U47" s="81"/>
      <c r="V47" s="62"/>
      <c r="W47" s="75"/>
      <c r="X47" s="81"/>
      <c r="Y47" s="62"/>
      <c r="Z47" s="82"/>
      <c r="AA47" s="90">
        <f t="shared" si="0"/>
        <v>0</v>
      </c>
      <c r="AC47" s="60" t="s">
        <v>342</v>
      </c>
      <c r="AD47" s="140" t="s">
        <v>555</v>
      </c>
      <c r="AE47" s="141" t="s">
        <v>48</v>
      </c>
      <c r="AF47" s="133"/>
      <c r="AG47" s="14"/>
      <c r="AH47" s="14"/>
      <c r="AI47" s="14"/>
      <c r="AJ47" s="14"/>
      <c r="AK47" s="14">
        <v>56</v>
      </c>
      <c r="AL47" s="134"/>
    </row>
    <row r="48" spans="1:38">
      <c r="A48" s="7" t="s">
        <v>639</v>
      </c>
      <c r="B48" s="51" t="s">
        <v>69</v>
      </c>
      <c r="C48" s="72"/>
      <c r="D48" s="62"/>
      <c r="E48" s="73"/>
      <c r="F48" s="72"/>
      <c r="G48" s="62"/>
      <c r="H48" s="75"/>
      <c r="I48" s="81"/>
      <c r="J48" s="62"/>
      <c r="K48" s="82"/>
      <c r="L48" s="81"/>
      <c r="M48" s="62"/>
      <c r="N48" s="82"/>
      <c r="O48" s="77"/>
      <c r="P48" s="62"/>
      <c r="Q48" s="73"/>
      <c r="R48" s="72"/>
      <c r="S48" s="62"/>
      <c r="T48" s="75"/>
      <c r="U48" s="81"/>
      <c r="V48" s="62"/>
      <c r="W48" s="75"/>
      <c r="X48" s="81"/>
      <c r="Y48" s="62"/>
      <c r="Z48" s="82"/>
      <c r="AA48" s="90">
        <f t="shared" si="0"/>
        <v>0</v>
      </c>
      <c r="AC48" s="60" t="s">
        <v>342</v>
      </c>
      <c r="AD48" s="140" t="s">
        <v>556</v>
      </c>
      <c r="AE48" s="141" t="s">
        <v>569</v>
      </c>
      <c r="AF48" s="133"/>
      <c r="AG48" s="14">
        <v>20</v>
      </c>
      <c r="AH48" s="14"/>
      <c r="AI48" s="14"/>
      <c r="AJ48" s="14"/>
      <c r="AK48" s="14"/>
      <c r="AL48" s="134"/>
    </row>
    <row r="49" spans="1:38">
      <c r="A49" s="7" t="s">
        <v>640</v>
      </c>
      <c r="B49" s="51" t="s">
        <v>70</v>
      </c>
      <c r="C49" s="72"/>
      <c r="D49" s="62"/>
      <c r="E49" s="73"/>
      <c r="F49" s="72"/>
      <c r="G49" s="62"/>
      <c r="H49" s="75"/>
      <c r="I49" s="81"/>
      <c r="J49" s="62"/>
      <c r="K49" s="82"/>
      <c r="L49" s="81"/>
      <c r="M49" s="62"/>
      <c r="N49" s="82"/>
      <c r="O49" s="77"/>
      <c r="P49" s="62"/>
      <c r="Q49" s="73"/>
      <c r="R49" s="72"/>
      <c r="S49" s="62"/>
      <c r="T49" s="75"/>
      <c r="U49" s="81"/>
      <c r="V49" s="62"/>
      <c r="W49" s="75"/>
      <c r="X49" s="81"/>
      <c r="Y49" s="62"/>
      <c r="Z49" s="82"/>
      <c r="AA49" s="90">
        <f t="shared" si="0"/>
        <v>0</v>
      </c>
      <c r="AC49" s="60" t="s">
        <v>342</v>
      </c>
      <c r="AD49" s="145" t="s">
        <v>1028</v>
      </c>
      <c r="AE49" s="141" t="s">
        <v>376</v>
      </c>
      <c r="AF49" s="133"/>
      <c r="AG49" s="14">
        <v>20</v>
      </c>
      <c r="AH49" s="14"/>
      <c r="AI49" s="14"/>
      <c r="AJ49" s="14"/>
      <c r="AK49" s="14"/>
      <c r="AL49" s="134"/>
    </row>
    <row r="50" spans="1:38">
      <c r="A50" s="7" t="s">
        <v>641</v>
      </c>
      <c r="B50" s="51" t="s">
        <v>71</v>
      </c>
      <c r="C50" s="72"/>
      <c r="D50" s="62"/>
      <c r="E50" s="73"/>
      <c r="F50" s="72"/>
      <c r="G50" s="62"/>
      <c r="H50" s="75"/>
      <c r="I50" s="81"/>
      <c r="J50" s="62"/>
      <c r="K50" s="82"/>
      <c r="L50" s="81"/>
      <c r="M50" s="62"/>
      <c r="N50" s="82"/>
      <c r="O50" s="77"/>
      <c r="P50" s="62"/>
      <c r="Q50" s="73"/>
      <c r="R50" s="72"/>
      <c r="S50" s="62"/>
      <c r="T50" s="75"/>
      <c r="U50" s="81"/>
      <c r="V50" s="62"/>
      <c r="W50" s="75"/>
      <c r="X50" s="81"/>
      <c r="Y50" s="62"/>
      <c r="Z50" s="82"/>
      <c r="AA50" s="90">
        <f t="shared" si="0"/>
        <v>0</v>
      </c>
      <c r="AC50" s="60" t="s">
        <v>342</v>
      </c>
      <c r="AD50" s="140" t="s">
        <v>1208</v>
      </c>
      <c r="AE50" s="144" t="s">
        <v>33</v>
      </c>
      <c r="AF50" s="133"/>
      <c r="AG50" s="14">
        <v>20</v>
      </c>
      <c r="AH50" s="14"/>
      <c r="AI50" s="14"/>
      <c r="AJ50" s="14"/>
      <c r="AK50" s="14"/>
      <c r="AL50" s="134"/>
    </row>
    <row r="51" spans="1:38">
      <c r="A51" s="7" t="s">
        <v>642</v>
      </c>
      <c r="B51" s="51" t="s">
        <v>72</v>
      </c>
      <c r="C51" s="72"/>
      <c r="D51" s="62"/>
      <c r="E51" s="73"/>
      <c r="F51" s="72"/>
      <c r="G51" s="62"/>
      <c r="H51" s="75"/>
      <c r="I51" s="81"/>
      <c r="J51" s="62"/>
      <c r="K51" s="82"/>
      <c r="L51" s="81"/>
      <c r="M51" s="62"/>
      <c r="N51" s="82"/>
      <c r="O51" s="77"/>
      <c r="P51" s="62"/>
      <c r="Q51" s="73"/>
      <c r="R51" s="72"/>
      <c r="S51" s="62"/>
      <c r="T51" s="75"/>
      <c r="U51" s="81"/>
      <c r="V51" s="62"/>
      <c r="W51" s="75"/>
      <c r="X51" s="81"/>
      <c r="Y51" s="62"/>
      <c r="Z51" s="82"/>
      <c r="AA51" s="90">
        <f t="shared" si="0"/>
        <v>0</v>
      </c>
      <c r="AC51" s="60" t="s">
        <v>342</v>
      </c>
      <c r="AD51" s="140" t="s">
        <v>1029</v>
      </c>
      <c r="AE51" s="141" t="s">
        <v>15</v>
      </c>
      <c r="AF51" s="133"/>
      <c r="AG51" s="14">
        <v>20</v>
      </c>
      <c r="AH51" s="14"/>
      <c r="AI51" s="14"/>
      <c r="AJ51" s="14"/>
      <c r="AK51" s="14"/>
      <c r="AL51" s="134"/>
    </row>
    <row r="52" spans="1:38">
      <c r="A52" s="7" t="s">
        <v>643</v>
      </c>
      <c r="B52" s="51" t="s">
        <v>73</v>
      </c>
      <c r="C52" s="72"/>
      <c r="D52" s="62"/>
      <c r="E52" s="73"/>
      <c r="F52" s="72"/>
      <c r="G52" s="62"/>
      <c r="H52" s="75"/>
      <c r="I52" s="81"/>
      <c r="J52" s="62"/>
      <c r="K52" s="82"/>
      <c r="L52" s="81"/>
      <c r="M52" s="62"/>
      <c r="N52" s="82"/>
      <c r="O52" s="77"/>
      <c r="P52" s="62"/>
      <c r="Q52" s="73"/>
      <c r="R52" s="72"/>
      <c r="S52" s="62"/>
      <c r="T52" s="75"/>
      <c r="U52" s="81"/>
      <c r="V52" s="62"/>
      <c r="W52" s="75"/>
      <c r="X52" s="81"/>
      <c r="Y52" s="62"/>
      <c r="Z52" s="82"/>
      <c r="AA52" s="90">
        <f t="shared" si="0"/>
        <v>0</v>
      </c>
      <c r="AC52" s="60" t="s">
        <v>342</v>
      </c>
      <c r="AD52" s="139"/>
      <c r="AE52" s="125"/>
      <c r="AF52" s="133"/>
      <c r="AG52" s="14"/>
      <c r="AH52" s="14"/>
      <c r="AI52" s="14"/>
      <c r="AJ52" s="14"/>
      <c r="AK52" s="14"/>
      <c r="AL52" s="134"/>
    </row>
    <row r="53" spans="1:38">
      <c r="A53" s="7" t="s">
        <v>644</v>
      </c>
      <c r="B53" s="51" t="s">
        <v>534</v>
      </c>
      <c r="C53" s="72"/>
      <c r="D53" s="62"/>
      <c r="E53" s="73"/>
      <c r="F53" s="72"/>
      <c r="G53" s="62"/>
      <c r="H53" s="75"/>
      <c r="I53" s="81"/>
      <c r="J53" s="62"/>
      <c r="K53" s="82"/>
      <c r="L53" s="81"/>
      <c r="M53" s="62"/>
      <c r="N53" s="82"/>
      <c r="O53" s="77"/>
      <c r="P53" s="62"/>
      <c r="Q53" s="73"/>
      <c r="R53" s="72"/>
      <c r="S53" s="62"/>
      <c r="T53" s="75"/>
      <c r="U53" s="81"/>
      <c r="V53" s="62"/>
      <c r="W53" s="75"/>
      <c r="X53" s="81"/>
      <c r="Y53" s="62"/>
      <c r="Z53" s="82"/>
      <c r="AA53" s="90">
        <f t="shared" si="0"/>
        <v>0</v>
      </c>
      <c r="AB53" s="9" t="s">
        <v>577</v>
      </c>
      <c r="AC53" s="60" t="s">
        <v>342</v>
      </c>
      <c r="AD53" s="144" t="s">
        <v>574</v>
      </c>
      <c r="AE53" s="144" t="s">
        <v>3</v>
      </c>
      <c r="AF53" s="133"/>
      <c r="AG53" s="14">
        <v>20</v>
      </c>
      <c r="AH53" s="14"/>
      <c r="AI53" s="14"/>
      <c r="AJ53" s="14"/>
      <c r="AK53" s="14"/>
      <c r="AL53" s="134"/>
    </row>
    <row r="54" spans="1:38">
      <c r="A54" s="7" t="s">
        <v>645</v>
      </c>
      <c r="B54" s="51" t="s">
        <v>540</v>
      </c>
      <c r="C54" s="72"/>
      <c r="D54" s="62"/>
      <c r="E54" s="73"/>
      <c r="F54" s="72"/>
      <c r="G54" s="62"/>
      <c r="H54" s="75"/>
      <c r="I54" s="81"/>
      <c r="J54" s="62"/>
      <c r="K54" s="82"/>
      <c r="L54" s="81"/>
      <c r="M54" s="62"/>
      <c r="N54" s="82"/>
      <c r="O54" s="77"/>
      <c r="P54" s="62"/>
      <c r="Q54" s="73"/>
      <c r="R54" s="72"/>
      <c r="S54" s="62"/>
      <c r="T54" s="75"/>
      <c r="U54" s="81"/>
      <c r="V54" s="62"/>
      <c r="W54" s="75"/>
      <c r="X54" s="81"/>
      <c r="Y54" s="62"/>
      <c r="Z54" s="82"/>
      <c r="AA54" s="90">
        <f t="shared" si="0"/>
        <v>0</v>
      </c>
      <c r="AC54" s="60" t="s">
        <v>342</v>
      </c>
      <c r="AD54" s="66"/>
      <c r="AF54" s="133"/>
      <c r="AG54" s="14"/>
      <c r="AH54" s="14"/>
      <c r="AI54" s="14"/>
      <c r="AJ54" s="14"/>
      <c r="AK54" s="14"/>
      <c r="AL54" s="134"/>
    </row>
    <row r="55" spans="1:38">
      <c r="A55" s="7" t="s">
        <v>646</v>
      </c>
      <c r="B55" s="51" t="s">
        <v>647</v>
      </c>
      <c r="C55" s="72"/>
      <c r="D55" s="62"/>
      <c r="E55" s="73"/>
      <c r="F55" s="72"/>
      <c r="G55" s="62"/>
      <c r="H55" s="75"/>
      <c r="I55" s="81"/>
      <c r="J55" s="62"/>
      <c r="K55" s="82"/>
      <c r="L55" s="81"/>
      <c r="M55" s="62"/>
      <c r="N55" s="82"/>
      <c r="O55" s="77"/>
      <c r="P55" s="62"/>
      <c r="Q55" s="73"/>
      <c r="R55" s="72"/>
      <c r="S55" s="62"/>
      <c r="T55" s="75"/>
      <c r="U55" s="81"/>
      <c r="V55" s="62"/>
      <c r="W55" s="75"/>
      <c r="X55" s="81"/>
      <c r="Y55" s="62"/>
      <c r="Z55" s="82"/>
      <c r="AA55" s="90">
        <f t="shared" si="0"/>
        <v>0</v>
      </c>
      <c r="AC55" s="60" t="s">
        <v>342</v>
      </c>
      <c r="AD55" s="66"/>
      <c r="AF55" s="133"/>
      <c r="AG55" s="14"/>
      <c r="AH55" s="14"/>
      <c r="AI55" s="14"/>
      <c r="AJ55" s="14"/>
      <c r="AK55" s="14"/>
      <c r="AL55" s="134"/>
    </row>
    <row r="56" spans="1:38">
      <c r="A56" s="7" t="s">
        <v>648</v>
      </c>
      <c r="B56" s="51" t="s">
        <v>74</v>
      </c>
      <c r="C56" s="72"/>
      <c r="D56" s="62"/>
      <c r="E56" s="73"/>
      <c r="F56" s="72"/>
      <c r="G56" s="62"/>
      <c r="H56" s="75"/>
      <c r="I56" s="81"/>
      <c r="J56" s="62"/>
      <c r="K56" s="82"/>
      <c r="L56" s="81"/>
      <c r="M56" s="62"/>
      <c r="N56" s="82"/>
      <c r="O56" s="77"/>
      <c r="P56" s="62"/>
      <c r="Q56" s="73"/>
      <c r="R56" s="72"/>
      <c r="S56" s="62"/>
      <c r="T56" s="75"/>
      <c r="U56" s="81"/>
      <c r="V56" s="62"/>
      <c r="W56" s="75"/>
      <c r="X56" s="81"/>
      <c r="Y56" s="62"/>
      <c r="Z56" s="82"/>
      <c r="AA56" s="90">
        <f t="shared" si="0"/>
        <v>0</v>
      </c>
      <c r="AC56" s="60" t="s">
        <v>342</v>
      </c>
      <c r="AD56" s="66"/>
      <c r="AF56" s="133"/>
      <c r="AG56" s="14"/>
      <c r="AH56" s="14"/>
      <c r="AI56" s="14"/>
      <c r="AJ56" s="14"/>
      <c r="AK56" s="14"/>
      <c r="AL56" s="134"/>
    </row>
    <row r="57" spans="1:38">
      <c r="A57" s="7" t="s">
        <v>649</v>
      </c>
      <c r="B57" s="51" t="s">
        <v>75</v>
      </c>
      <c r="C57" s="72"/>
      <c r="D57" s="62"/>
      <c r="E57" s="73"/>
      <c r="F57" s="72"/>
      <c r="G57" s="62"/>
      <c r="H57" s="75"/>
      <c r="I57" s="81"/>
      <c r="J57" s="62"/>
      <c r="K57" s="82"/>
      <c r="L57" s="81"/>
      <c r="M57" s="62"/>
      <c r="N57" s="82"/>
      <c r="O57" s="77"/>
      <c r="P57" s="62"/>
      <c r="Q57" s="73"/>
      <c r="R57" s="72"/>
      <c r="S57" s="62"/>
      <c r="T57" s="75"/>
      <c r="U57" s="81"/>
      <c r="V57" s="62"/>
      <c r="W57" s="75"/>
      <c r="X57" s="81"/>
      <c r="Y57" s="62"/>
      <c r="Z57" s="82"/>
      <c r="AA57" s="90">
        <f t="shared" si="0"/>
        <v>0</v>
      </c>
      <c r="AC57" s="65" t="s">
        <v>342</v>
      </c>
      <c r="AD57" s="66"/>
      <c r="AE57" s="66"/>
      <c r="AF57" s="133"/>
      <c r="AG57" s="14"/>
      <c r="AH57" s="14"/>
      <c r="AI57" s="14"/>
      <c r="AJ57" s="14"/>
      <c r="AK57" s="14"/>
      <c r="AL57" s="134"/>
    </row>
    <row r="58" spans="1:38" ht="14.5" thickBot="1">
      <c r="A58" s="7" t="s">
        <v>650</v>
      </c>
      <c r="B58" s="51" t="s">
        <v>76</v>
      </c>
      <c r="C58" s="72"/>
      <c r="D58" s="62"/>
      <c r="E58" s="73"/>
      <c r="F58" s="72"/>
      <c r="G58" s="62"/>
      <c r="H58" s="75"/>
      <c r="I58" s="81"/>
      <c r="J58" s="62"/>
      <c r="K58" s="82"/>
      <c r="L58" s="81"/>
      <c r="M58" s="62"/>
      <c r="N58" s="82"/>
      <c r="O58" s="77"/>
      <c r="P58" s="62"/>
      <c r="Q58" s="73"/>
      <c r="R58" s="72"/>
      <c r="S58" s="62"/>
      <c r="T58" s="75"/>
      <c r="U58" s="81"/>
      <c r="V58" s="62"/>
      <c r="W58" s="75"/>
      <c r="X58" s="81"/>
      <c r="Y58" s="62"/>
      <c r="Z58" s="82"/>
      <c r="AA58" s="90">
        <f t="shared" si="0"/>
        <v>0</v>
      </c>
      <c r="AC58" s="7" t="s">
        <v>344</v>
      </c>
      <c r="AF58" s="135"/>
      <c r="AG58" s="136"/>
      <c r="AH58" s="136"/>
      <c r="AI58" s="136"/>
      <c r="AJ58" s="136"/>
      <c r="AK58" s="137"/>
      <c r="AL58" s="138"/>
    </row>
    <row r="59" spans="1:38" ht="14.5" thickTop="1">
      <c r="A59" s="7" t="s">
        <v>651</v>
      </c>
      <c r="B59" s="51" t="s">
        <v>77</v>
      </c>
      <c r="C59" s="72"/>
      <c r="D59" s="62"/>
      <c r="E59" s="73"/>
      <c r="F59" s="72"/>
      <c r="G59" s="62"/>
      <c r="H59" s="75"/>
      <c r="I59" s="81"/>
      <c r="J59" s="62"/>
      <c r="K59" s="82"/>
      <c r="L59" s="81"/>
      <c r="M59" s="62"/>
      <c r="N59" s="82"/>
      <c r="O59" s="77"/>
      <c r="P59" s="62"/>
      <c r="Q59" s="73"/>
      <c r="R59" s="72"/>
      <c r="S59" s="62"/>
      <c r="T59" s="75"/>
      <c r="U59" s="81"/>
      <c r="V59" s="62"/>
      <c r="W59" s="75"/>
      <c r="X59" s="81"/>
      <c r="Y59" s="62"/>
      <c r="Z59" s="82"/>
      <c r="AA59" s="90">
        <f t="shared" si="0"/>
        <v>0</v>
      </c>
      <c r="AC59" s="67"/>
      <c r="AD59" s="68"/>
      <c r="AE59" s="68"/>
      <c r="AF59" s="133"/>
      <c r="AG59" s="127" t="s">
        <v>388</v>
      </c>
      <c r="AH59" s="127" t="s">
        <v>389</v>
      </c>
      <c r="AI59" s="127" t="s">
        <v>390</v>
      </c>
      <c r="AJ59" s="127" t="s">
        <v>391</v>
      </c>
      <c r="AK59" s="128" t="s">
        <v>392</v>
      </c>
      <c r="AL59" s="129" t="s">
        <v>393</v>
      </c>
    </row>
    <row r="60" spans="1:38">
      <c r="A60" s="7" t="s">
        <v>652</v>
      </c>
      <c r="B60" s="51" t="s">
        <v>78</v>
      </c>
      <c r="C60" s="72"/>
      <c r="D60" s="62"/>
      <c r="E60" s="73"/>
      <c r="F60" s="72"/>
      <c r="G60" s="62"/>
      <c r="H60" s="75"/>
      <c r="I60" s="81"/>
      <c r="J60" s="62"/>
      <c r="K60" s="82"/>
      <c r="L60" s="81"/>
      <c r="M60" s="62"/>
      <c r="N60" s="82"/>
      <c r="O60" s="77"/>
      <c r="P60" s="62"/>
      <c r="Q60" s="73"/>
      <c r="R60" s="72"/>
      <c r="S60" s="62"/>
      <c r="T60" s="75"/>
      <c r="U60" s="81"/>
      <c r="V60" s="62"/>
      <c r="W60" s="75"/>
      <c r="X60" s="81"/>
      <c r="Y60" s="62"/>
      <c r="Z60" s="82"/>
      <c r="AA60" s="90">
        <f t="shared" si="0"/>
        <v>0</v>
      </c>
      <c r="AB60" s="9" t="s">
        <v>1212</v>
      </c>
      <c r="AC60" s="67"/>
      <c r="AD60" s="68"/>
      <c r="AE60" s="68"/>
      <c r="AF60" s="133"/>
      <c r="AG60" s="131">
        <v>20</v>
      </c>
      <c r="AH60" s="131">
        <v>32</v>
      </c>
      <c r="AI60" s="131">
        <v>40</v>
      </c>
      <c r="AJ60" s="131">
        <v>48</v>
      </c>
      <c r="AK60" s="131">
        <v>56</v>
      </c>
      <c r="AL60" s="132">
        <v>64</v>
      </c>
    </row>
    <row r="61" spans="1:38">
      <c r="A61" s="7" t="s">
        <v>653</v>
      </c>
      <c r="B61" s="51" t="s">
        <v>79</v>
      </c>
      <c r="C61" s="72"/>
      <c r="D61" s="62"/>
      <c r="E61" s="73"/>
      <c r="F61" s="72"/>
      <c r="G61" s="62"/>
      <c r="H61" s="75"/>
      <c r="I61" s="81"/>
      <c r="J61" s="62"/>
      <c r="K61" s="82"/>
      <c r="L61" s="81"/>
      <c r="M61" s="62"/>
      <c r="N61" s="82"/>
      <c r="O61" s="77"/>
      <c r="P61" s="62"/>
      <c r="Q61" s="73"/>
      <c r="R61" s="72"/>
      <c r="S61" s="62"/>
      <c r="T61" s="75"/>
      <c r="U61" s="81"/>
      <c r="V61" s="62"/>
      <c r="W61" s="75"/>
      <c r="X61" s="81"/>
      <c r="Y61" s="62"/>
      <c r="Z61" s="82"/>
      <c r="AA61" s="90">
        <f t="shared" si="0"/>
        <v>0</v>
      </c>
      <c r="AC61" s="69" t="s">
        <v>338</v>
      </c>
      <c r="AD61" s="100" t="s">
        <v>525</v>
      </c>
      <c r="AE61" s="101" t="s">
        <v>78</v>
      </c>
      <c r="AF61" s="133"/>
      <c r="AG61" s="14"/>
      <c r="AH61" s="14"/>
      <c r="AI61" s="14"/>
      <c r="AJ61" s="14">
        <v>48</v>
      </c>
      <c r="AK61" s="14"/>
      <c r="AL61" s="134"/>
    </row>
    <row r="62" spans="1:38">
      <c r="A62" s="7" t="s">
        <v>654</v>
      </c>
      <c r="B62" s="51" t="s">
        <v>80</v>
      </c>
      <c r="C62" s="72"/>
      <c r="D62" s="62"/>
      <c r="E62" s="73"/>
      <c r="F62" s="72"/>
      <c r="G62" s="62"/>
      <c r="H62" s="75"/>
      <c r="I62" s="81"/>
      <c r="J62" s="62"/>
      <c r="K62" s="82"/>
      <c r="L62" s="81"/>
      <c r="M62" s="62"/>
      <c r="N62" s="82"/>
      <c r="O62" s="77"/>
      <c r="P62" s="62"/>
      <c r="Q62" s="73"/>
      <c r="R62" s="72"/>
      <c r="S62" s="62"/>
      <c r="T62" s="75"/>
      <c r="U62" s="81"/>
      <c r="V62" s="62"/>
      <c r="W62" s="75"/>
      <c r="X62" s="81"/>
      <c r="Y62" s="62"/>
      <c r="Z62" s="82"/>
      <c r="AA62" s="90">
        <f t="shared" si="0"/>
        <v>0</v>
      </c>
      <c r="AC62" s="69" t="s">
        <v>338</v>
      </c>
      <c r="AD62" s="102" t="s">
        <v>558</v>
      </c>
      <c r="AE62" s="143" t="s">
        <v>371</v>
      </c>
      <c r="AF62" s="133"/>
      <c r="AG62" s="14"/>
      <c r="AH62" s="14"/>
      <c r="AI62" s="14">
        <v>40</v>
      </c>
      <c r="AJ62" s="14"/>
      <c r="AK62" s="14"/>
      <c r="AL62" s="134"/>
    </row>
    <row r="63" spans="1:38">
      <c r="A63" s="7" t="s">
        <v>655</v>
      </c>
      <c r="B63" s="51" t="s">
        <v>81</v>
      </c>
      <c r="C63" s="72"/>
      <c r="D63" s="62"/>
      <c r="E63" s="73"/>
      <c r="F63" s="72"/>
      <c r="G63" s="62"/>
      <c r="H63" s="75"/>
      <c r="I63" s="81"/>
      <c r="J63" s="62"/>
      <c r="K63" s="82"/>
      <c r="L63" s="81"/>
      <c r="M63" s="62"/>
      <c r="N63" s="82"/>
      <c r="O63" s="77"/>
      <c r="P63" s="62"/>
      <c r="Q63" s="73"/>
      <c r="R63" s="72"/>
      <c r="S63" s="62"/>
      <c r="T63" s="75"/>
      <c r="U63" s="81"/>
      <c r="V63" s="62"/>
      <c r="W63" s="75"/>
      <c r="X63" s="81"/>
      <c r="Y63" s="62"/>
      <c r="Z63" s="82"/>
      <c r="AA63" s="90">
        <f t="shared" si="0"/>
        <v>0</v>
      </c>
      <c r="AC63" s="69" t="s">
        <v>338</v>
      </c>
      <c r="AD63" s="100" t="s">
        <v>1056</v>
      </c>
      <c r="AE63" s="143" t="s">
        <v>569</v>
      </c>
      <c r="AF63" s="133"/>
      <c r="AG63" s="14"/>
      <c r="AH63" s="14"/>
      <c r="AI63" s="14"/>
      <c r="AJ63" s="14"/>
      <c r="AK63" s="14"/>
      <c r="AL63" s="134"/>
    </row>
    <row r="64" spans="1:38">
      <c r="A64" s="7" t="s">
        <v>656</v>
      </c>
      <c r="B64" s="51" t="s">
        <v>82</v>
      </c>
      <c r="C64" s="72"/>
      <c r="D64" s="62"/>
      <c r="E64" s="73"/>
      <c r="F64" s="72"/>
      <c r="G64" s="62"/>
      <c r="H64" s="75"/>
      <c r="I64" s="81"/>
      <c r="J64" s="62"/>
      <c r="K64" s="82"/>
      <c r="L64" s="81"/>
      <c r="M64" s="62"/>
      <c r="N64" s="82"/>
      <c r="O64" s="77"/>
      <c r="P64" s="62"/>
      <c r="Q64" s="73"/>
      <c r="R64" s="72"/>
      <c r="S64" s="62"/>
      <c r="T64" s="75"/>
      <c r="U64" s="81"/>
      <c r="V64" s="62"/>
      <c r="W64" s="75"/>
      <c r="X64" s="81"/>
      <c r="Y64" s="62"/>
      <c r="Z64" s="82"/>
      <c r="AA64" s="90">
        <f t="shared" si="0"/>
        <v>0</v>
      </c>
      <c r="AC64" s="69" t="s">
        <v>338</v>
      </c>
      <c r="AD64" s="100" t="s">
        <v>557</v>
      </c>
      <c r="AE64" s="125" t="s">
        <v>376</v>
      </c>
      <c r="AF64" s="133"/>
      <c r="AG64" s="14"/>
      <c r="AH64" s="14"/>
      <c r="AI64" s="14"/>
      <c r="AJ64" s="14"/>
      <c r="AK64" s="14"/>
      <c r="AL64" s="134"/>
    </row>
    <row r="65" spans="1:38">
      <c r="A65" s="7" t="s">
        <v>657</v>
      </c>
      <c r="B65" s="51" t="s">
        <v>83</v>
      </c>
      <c r="C65" s="72"/>
      <c r="D65" s="62"/>
      <c r="E65" s="73"/>
      <c r="F65" s="72"/>
      <c r="G65" s="62"/>
      <c r="H65" s="75"/>
      <c r="I65" s="81"/>
      <c r="J65" s="62"/>
      <c r="K65" s="82"/>
      <c r="L65" s="81"/>
      <c r="M65" s="62"/>
      <c r="N65" s="82"/>
      <c r="O65" s="77"/>
      <c r="P65" s="62"/>
      <c r="Q65" s="73"/>
      <c r="R65" s="72"/>
      <c r="S65" s="62"/>
      <c r="T65" s="75"/>
      <c r="U65" s="81"/>
      <c r="V65" s="62"/>
      <c r="W65" s="75"/>
      <c r="X65" s="81"/>
      <c r="Y65" s="62"/>
      <c r="Z65" s="82"/>
      <c r="AA65" s="90">
        <f t="shared" si="0"/>
        <v>0</v>
      </c>
      <c r="AC65" s="69" t="s">
        <v>338</v>
      </c>
      <c r="AF65" s="133"/>
      <c r="AG65" s="14"/>
      <c r="AH65" s="14"/>
      <c r="AI65" s="14"/>
      <c r="AJ65" s="14"/>
      <c r="AK65" s="14"/>
      <c r="AL65" s="134"/>
    </row>
    <row r="66" spans="1:38">
      <c r="A66" s="7" t="s">
        <v>658</v>
      </c>
      <c r="B66" s="51" t="s">
        <v>84</v>
      </c>
      <c r="C66" s="72"/>
      <c r="D66" s="62"/>
      <c r="E66" s="73"/>
      <c r="F66" s="72"/>
      <c r="G66" s="62"/>
      <c r="H66" s="75"/>
      <c r="I66" s="81"/>
      <c r="J66" s="62"/>
      <c r="K66" s="82"/>
      <c r="L66" s="81"/>
      <c r="M66" s="62"/>
      <c r="N66" s="82"/>
      <c r="O66" s="77"/>
      <c r="P66" s="62"/>
      <c r="Q66" s="73"/>
      <c r="R66" s="72"/>
      <c r="S66" s="62"/>
      <c r="T66" s="75"/>
      <c r="U66" s="81"/>
      <c r="V66" s="62"/>
      <c r="W66" s="75"/>
      <c r="X66" s="81"/>
      <c r="Y66" s="62"/>
      <c r="Z66" s="82"/>
      <c r="AA66" s="90">
        <f t="shared" si="0"/>
        <v>0</v>
      </c>
      <c r="AC66" s="69" t="s">
        <v>338</v>
      </c>
      <c r="AD66" s="105"/>
      <c r="AE66" s="13"/>
      <c r="AF66" s="133"/>
      <c r="AG66" s="14"/>
      <c r="AH66" s="14"/>
      <c r="AI66" s="14"/>
      <c r="AJ66" s="14"/>
      <c r="AK66" s="14"/>
      <c r="AL66" s="134"/>
    </row>
    <row r="67" spans="1:38">
      <c r="A67" s="7" t="s">
        <v>659</v>
      </c>
      <c r="B67" s="51" t="s">
        <v>85</v>
      </c>
      <c r="C67" s="72"/>
      <c r="D67" s="62"/>
      <c r="E67" s="73"/>
      <c r="F67" s="72"/>
      <c r="G67" s="62"/>
      <c r="H67" s="75"/>
      <c r="I67" s="81"/>
      <c r="J67" s="62"/>
      <c r="K67" s="82"/>
      <c r="L67" s="81"/>
      <c r="M67" s="62"/>
      <c r="N67" s="82"/>
      <c r="O67" s="77"/>
      <c r="P67" s="62"/>
      <c r="Q67" s="73"/>
      <c r="R67" s="72"/>
      <c r="S67" s="62"/>
      <c r="T67" s="75"/>
      <c r="U67" s="81"/>
      <c r="V67" s="62"/>
      <c r="W67" s="75"/>
      <c r="X67" s="81"/>
      <c r="Y67" s="62"/>
      <c r="Z67" s="82"/>
      <c r="AA67" s="90">
        <f t="shared" si="0"/>
        <v>0</v>
      </c>
      <c r="AC67" s="69" t="s">
        <v>338</v>
      </c>
      <c r="AD67" s="140"/>
      <c r="AE67" s="91"/>
      <c r="AF67" s="133"/>
      <c r="AG67" s="14"/>
      <c r="AH67" s="14"/>
      <c r="AI67" s="14"/>
      <c r="AJ67" s="14"/>
      <c r="AK67" s="14"/>
      <c r="AL67" s="134"/>
    </row>
    <row r="68" spans="1:38">
      <c r="A68" s="7" t="s">
        <v>660</v>
      </c>
      <c r="B68" s="51" t="s">
        <v>86</v>
      </c>
      <c r="C68" s="72"/>
      <c r="D68" s="62"/>
      <c r="E68" s="73"/>
      <c r="F68" s="72"/>
      <c r="G68" s="62"/>
      <c r="H68" s="75"/>
      <c r="I68" s="81"/>
      <c r="J68" s="62"/>
      <c r="K68" s="82"/>
      <c r="L68" s="81"/>
      <c r="M68" s="62"/>
      <c r="N68" s="82"/>
      <c r="O68" s="77"/>
      <c r="P68" s="62"/>
      <c r="Q68" s="73"/>
      <c r="R68" s="72"/>
      <c r="S68" s="62"/>
      <c r="T68" s="75"/>
      <c r="U68" s="81"/>
      <c r="V68" s="62"/>
      <c r="W68" s="75"/>
      <c r="X68" s="81"/>
      <c r="Y68" s="62"/>
      <c r="Z68" s="82"/>
      <c r="AA68" s="90">
        <f t="shared" ref="AA68:AA131" si="1">SUM(C68:Z68)</f>
        <v>0</v>
      </c>
      <c r="AC68" s="69" t="s">
        <v>338</v>
      </c>
      <c r="AD68" s="124"/>
      <c r="AE68" s="124"/>
      <c r="AF68" s="133"/>
      <c r="AG68" s="14"/>
      <c r="AH68" s="14"/>
      <c r="AI68" s="14"/>
      <c r="AJ68" s="14"/>
      <c r="AK68" s="14"/>
      <c r="AL68" s="134"/>
    </row>
    <row r="69" spans="1:38">
      <c r="A69" s="7" t="s">
        <v>661</v>
      </c>
      <c r="B69" s="51" t="s">
        <v>87</v>
      </c>
      <c r="C69" s="72"/>
      <c r="D69" s="62"/>
      <c r="E69" s="73"/>
      <c r="F69" s="72"/>
      <c r="G69" s="62"/>
      <c r="H69" s="75"/>
      <c r="I69" s="81"/>
      <c r="J69" s="62"/>
      <c r="K69" s="82"/>
      <c r="L69" s="81"/>
      <c r="M69" s="62"/>
      <c r="N69" s="82"/>
      <c r="O69" s="77"/>
      <c r="P69" s="62"/>
      <c r="Q69" s="73"/>
      <c r="R69" s="72"/>
      <c r="S69" s="62"/>
      <c r="T69" s="75"/>
      <c r="U69" s="81"/>
      <c r="V69" s="62"/>
      <c r="W69" s="75"/>
      <c r="X69" s="81"/>
      <c r="Y69" s="62"/>
      <c r="Z69" s="82"/>
      <c r="AA69" s="90">
        <f t="shared" si="1"/>
        <v>0</v>
      </c>
      <c r="AC69" s="69" t="s">
        <v>338</v>
      </c>
      <c r="AD69" s="124"/>
      <c r="AE69" s="124"/>
      <c r="AF69" s="133"/>
      <c r="AG69" s="14"/>
      <c r="AH69" s="14"/>
      <c r="AI69" s="14"/>
      <c r="AJ69" s="14"/>
      <c r="AK69" s="14"/>
      <c r="AL69" s="134"/>
    </row>
    <row r="70" spans="1:38">
      <c r="A70" s="7" t="s">
        <v>662</v>
      </c>
      <c r="B70" s="51" t="s">
        <v>88</v>
      </c>
      <c r="C70" s="72"/>
      <c r="D70" s="62"/>
      <c r="E70" s="73"/>
      <c r="F70" s="72"/>
      <c r="G70" s="62"/>
      <c r="H70" s="75"/>
      <c r="I70" s="81"/>
      <c r="J70" s="62"/>
      <c r="K70" s="82"/>
      <c r="L70" s="81"/>
      <c r="M70" s="62"/>
      <c r="N70" s="82"/>
      <c r="O70" s="77"/>
      <c r="P70" s="62"/>
      <c r="Q70" s="73"/>
      <c r="R70" s="72"/>
      <c r="S70" s="62"/>
      <c r="T70" s="75"/>
      <c r="U70" s="81"/>
      <c r="V70" s="62"/>
      <c r="W70" s="75"/>
      <c r="X70" s="81"/>
      <c r="Y70" s="62"/>
      <c r="Z70" s="82"/>
      <c r="AA70" s="90">
        <f t="shared" si="1"/>
        <v>0</v>
      </c>
      <c r="AC70" s="69" t="s">
        <v>338</v>
      </c>
      <c r="AD70" s="124"/>
      <c r="AE70" s="124"/>
      <c r="AF70" s="133"/>
      <c r="AG70" s="14"/>
      <c r="AH70" s="14"/>
      <c r="AI70" s="14"/>
      <c r="AJ70" s="14"/>
      <c r="AK70" s="14"/>
      <c r="AL70" s="134"/>
    </row>
    <row r="71" spans="1:38">
      <c r="A71" s="7" t="s">
        <v>663</v>
      </c>
      <c r="B71" s="51" t="s">
        <v>89</v>
      </c>
      <c r="C71" s="72"/>
      <c r="D71" s="62"/>
      <c r="E71" s="73"/>
      <c r="F71" s="72"/>
      <c r="G71" s="62"/>
      <c r="H71" s="75"/>
      <c r="I71" s="81"/>
      <c r="J71" s="62"/>
      <c r="K71" s="82"/>
      <c r="L71" s="81"/>
      <c r="M71" s="62"/>
      <c r="N71" s="82"/>
      <c r="O71" s="77"/>
      <c r="P71" s="62"/>
      <c r="Q71" s="73"/>
      <c r="R71" s="72"/>
      <c r="S71" s="62"/>
      <c r="T71" s="75"/>
      <c r="U71" s="81"/>
      <c r="V71" s="62"/>
      <c r="W71" s="75"/>
      <c r="X71" s="81"/>
      <c r="Y71" s="62"/>
      <c r="Z71" s="82"/>
      <c r="AA71" s="90">
        <f t="shared" si="1"/>
        <v>0</v>
      </c>
      <c r="AC71" s="69" t="s">
        <v>338</v>
      </c>
      <c r="AF71" s="133"/>
      <c r="AG71" s="14"/>
      <c r="AH71" s="14"/>
      <c r="AI71" s="14"/>
      <c r="AJ71" s="14"/>
      <c r="AK71" s="14"/>
      <c r="AL71" s="134"/>
    </row>
    <row r="72" spans="1:38" ht="14.5" thickBot="1">
      <c r="A72" s="7" t="s">
        <v>664</v>
      </c>
      <c r="B72" s="51" t="s">
        <v>90</v>
      </c>
      <c r="C72" s="72"/>
      <c r="D72" s="62"/>
      <c r="E72" s="73"/>
      <c r="F72" s="72"/>
      <c r="G72" s="62"/>
      <c r="H72" s="75"/>
      <c r="I72" s="81"/>
      <c r="J72" s="62"/>
      <c r="K72" s="82"/>
      <c r="L72" s="81"/>
      <c r="M72" s="62"/>
      <c r="N72" s="82"/>
      <c r="O72" s="77"/>
      <c r="P72" s="62"/>
      <c r="Q72" s="73"/>
      <c r="R72" s="72"/>
      <c r="S72" s="62"/>
      <c r="T72" s="75"/>
      <c r="U72" s="81"/>
      <c r="V72" s="62"/>
      <c r="W72" s="75"/>
      <c r="X72" s="81"/>
      <c r="Y72" s="62"/>
      <c r="Z72" s="82"/>
      <c r="AA72" s="90">
        <f t="shared" si="1"/>
        <v>0</v>
      </c>
      <c r="AC72" s="69" t="s">
        <v>338</v>
      </c>
      <c r="AF72" s="135"/>
      <c r="AG72" s="136"/>
      <c r="AH72" s="136"/>
      <c r="AI72" s="136"/>
      <c r="AJ72" s="136"/>
      <c r="AK72" s="137"/>
      <c r="AL72" s="138"/>
    </row>
    <row r="73" spans="1:38" ht="14.5" thickTop="1">
      <c r="A73" s="7" t="s">
        <v>665</v>
      </c>
      <c r="B73" s="51" t="s">
        <v>91</v>
      </c>
      <c r="C73" s="72"/>
      <c r="D73" s="62"/>
      <c r="E73" s="73"/>
      <c r="F73" s="72"/>
      <c r="G73" s="62"/>
      <c r="H73" s="75"/>
      <c r="I73" s="81"/>
      <c r="J73" s="62"/>
      <c r="K73" s="82"/>
      <c r="L73" s="81"/>
      <c r="M73" s="62"/>
      <c r="N73" s="82"/>
      <c r="O73" s="77"/>
      <c r="P73" s="62"/>
      <c r="Q73" s="73"/>
      <c r="R73" s="72"/>
      <c r="S73" s="62"/>
      <c r="T73" s="75"/>
      <c r="U73" s="81"/>
      <c r="V73" s="62"/>
      <c r="W73" s="75"/>
      <c r="X73" s="81"/>
      <c r="Y73" s="62"/>
      <c r="Z73" s="82"/>
      <c r="AA73" s="90">
        <f t="shared" si="1"/>
        <v>0</v>
      </c>
      <c r="AF73" s="133"/>
      <c r="AG73" s="127" t="s">
        <v>388</v>
      </c>
      <c r="AH73" s="127" t="s">
        <v>389</v>
      </c>
      <c r="AI73" s="127" t="s">
        <v>390</v>
      </c>
      <c r="AJ73" s="127" t="s">
        <v>391</v>
      </c>
      <c r="AK73" s="128" t="s">
        <v>392</v>
      </c>
      <c r="AL73" s="129" t="s">
        <v>393</v>
      </c>
    </row>
    <row r="74" spans="1:38">
      <c r="A74" s="7" t="s">
        <v>666</v>
      </c>
      <c r="B74" s="51" t="s">
        <v>92</v>
      </c>
      <c r="C74" s="72"/>
      <c r="D74" s="62"/>
      <c r="E74" s="73"/>
      <c r="F74" s="72"/>
      <c r="G74" s="62"/>
      <c r="H74" s="75"/>
      <c r="I74" s="81"/>
      <c r="J74" s="62"/>
      <c r="K74" s="82"/>
      <c r="L74" s="81"/>
      <c r="M74" s="62"/>
      <c r="N74" s="82"/>
      <c r="O74" s="77"/>
      <c r="P74" s="62"/>
      <c r="Q74" s="73"/>
      <c r="R74" s="72"/>
      <c r="S74" s="62"/>
      <c r="T74" s="75"/>
      <c r="U74" s="81"/>
      <c r="V74" s="62"/>
      <c r="W74" s="75"/>
      <c r="X74" s="81"/>
      <c r="Y74" s="62"/>
      <c r="Z74" s="82"/>
      <c r="AA74" s="90">
        <f t="shared" si="1"/>
        <v>0</v>
      </c>
      <c r="AF74" s="133"/>
      <c r="AG74" s="131">
        <v>20</v>
      </c>
      <c r="AH74" s="131">
        <v>32</v>
      </c>
      <c r="AI74" s="131">
        <v>40</v>
      </c>
      <c r="AJ74" s="131">
        <v>48</v>
      </c>
      <c r="AK74" s="131">
        <v>56</v>
      </c>
      <c r="AL74" s="132">
        <v>64</v>
      </c>
    </row>
    <row r="75" spans="1:38">
      <c r="A75" s="7" t="s">
        <v>667</v>
      </c>
      <c r="B75" s="51" t="s">
        <v>23</v>
      </c>
      <c r="C75" s="72"/>
      <c r="D75" s="62"/>
      <c r="E75" s="73"/>
      <c r="F75" s="72"/>
      <c r="G75" s="62"/>
      <c r="H75" s="75"/>
      <c r="I75" s="81"/>
      <c r="J75" s="62"/>
      <c r="K75" s="82"/>
      <c r="L75" s="81"/>
      <c r="M75" s="62"/>
      <c r="N75" s="82"/>
      <c r="O75" s="77"/>
      <c r="P75" s="62"/>
      <c r="Q75" s="73"/>
      <c r="R75" s="72"/>
      <c r="S75" s="62"/>
      <c r="T75" s="75"/>
      <c r="U75" s="81"/>
      <c r="V75" s="62"/>
      <c r="W75" s="75"/>
      <c r="X75" s="81"/>
      <c r="Y75" s="62"/>
      <c r="Z75" s="82"/>
      <c r="AA75" s="90">
        <f t="shared" si="1"/>
        <v>0</v>
      </c>
      <c r="AC75" s="61" t="s">
        <v>344</v>
      </c>
      <c r="AD75" s="102" t="s">
        <v>555</v>
      </c>
      <c r="AE75" s="125" t="s">
        <v>48</v>
      </c>
      <c r="AF75" s="133"/>
      <c r="AG75" s="14"/>
      <c r="AH75" s="14"/>
      <c r="AI75" s="14"/>
      <c r="AJ75" s="14"/>
      <c r="AK75" s="14"/>
      <c r="AL75" s="134"/>
    </row>
    <row r="76" spans="1:38">
      <c r="A76" s="7" t="s">
        <v>668</v>
      </c>
      <c r="B76" s="51" t="s">
        <v>578</v>
      </c>
      <c r="C76" s="72"/>
      <c r="D76" s="62"/>
      <c r="E76" s="73"/>
      <c r="F76" s="72"/>
      <c r="G76" s="62"/>
      <c r="H76" s="75"/>
      <c r="I76" s="81"/>
      <c r="J76" s="62"/>
      <c r="K76" s="82"/>
      <c r="L76" s="81"/>
      <c r="M76" s="62"/>
      <c r="N76" s="82"/>
      <c r="O76" s="77"/>
      <c r="P76" s="62"/>
      <c r="Q76" s="73"/>
      <c r="R76" s="72"/>
      <c r="S76" s="62"/>
      <c r="T76" s="75"/>
      <c r="U76" s="81"/>
      <c r="V76" s="62"/>
      <c r="W76" s="75"/>
      <c r="X76" s="81"/>
      <c r="Y76" s="62"/>
      <c r="Z76" s="82"/>
      <c r="AA76" s="90">
        <f t="shared" si="1"/>
        <v>0</v>
      </c>
      <c r="AB76" s="9" t="s">
        <v>577</v>
      </c>
      <c r="AC76" s="61" t="s">
        <v>344</v>
      </c>
      <c r="AD76" s="151" t="s">
        <v>1185</v>
      </c>
      <c r="AE76" s="143" t="s">
        <v>114</v>
      </c>
      <c r="AF76" s="133"/>
      <c r="AG76" s="14"/>
      <c r="AH76" s="14"/>
      <c r="AI76" s="14"/>
      <c r="AJ76" s="14"/>
      <c r="AK76" s="14"/>
      <c r="AL76" s="134"/>
    </row>
    <row r="77" spans="1:38">
      <c r="A77" s="7" t="s">
        <v>669</v>
      </c>
      <c r="B77" s="51" t="s">
        <v>93</v>
      </c>
      <c r="C77" s="72"/>
      <c r="D77" s="62"/>
      <c r="E77" s="73"/>
      <c r="F77" s="72"/>
      <c r="G77" s="62"/>
      <c r="H77" s="75"/>
      <c r="I77" s="81"/>
      <c r="J77" s="62"/>
      <c r="K77" s="82"/>
      <c r="L77" s="81"/>
      <c r="M77" s="62"/>
      <c r="N77" s="82"/>
      <c r="O77" s="77"/>
      <c r="P77" s="62"/>
      <c r="Q77" s="73"/>
      <c r="R77" s="72"/>
      <c r="S77" s="62"/>
      <c r="T77" s="75"/>
      <c r="U77" s="81"/>
      <c r="V77" s="62"/>
      <c r="W77" s="75"/>
      <c r="X77" s="81"/>
      <c r="Y77" s="62"/>
      <c r="Z77" s="82"/>
      <c r="AA77" s="90">
        <f t="shared" si="1"/>
        <v>0</v>
      </c>
      <c r="AC77" s="61" t="s">
        <v>344</v>
      </c>
      <c r="AD77" s="100" t="s">
        <v>1034</v>
      </c>
      <c r="AE77" s="143" t="s">
        <v>370</v>
      </c>
      <c r="AF77" s="133"/>
      <c r="AG77" s="14"/>
      <c r="AH77" s="14"/>
      <c r="AI77" s="14"/>
      <c r="AJ77" s="14"/>
      <c r="AK77" s="14"/>
      <c r="AL77" s="134">
        <v>64</v>
      </c>
    </row>
    <row r="78" spans="1:38">
      <c r="A78" s="7" t="s">
        <v>670</v>
      </c>
      <c r="B78" s="51" t="s">
        <v>94</v>
      </c>
      <c r="C78" s="72"/>
      <c r="D78" s="62"/>
      <c r="E78" s="73"/>
      <c r="F78" s="72"/>
      <c r="G78" s="62"/>
      <c r="H78" s="75"/>
      <c r="I78" s="81"/>
      <c r="J78" s="62"/>
      <c r="K78" s="82"/>
      <c r="L78" s="81"/>
      <c r="M78" s="62"/>
      <c r="N78" s="82"/>
      <c r="O78" s="77"/>
      <c r="P78" s="62"/>
      <c r="Q78" s="73"/>
      <c r="R78" s="72"/>
      <c r="S78" s="62"/>
      <c r="T78" s="75"/>
      <c r="U78" s="81"/>
      <c r="V78" s="62"/>
      <c r="W78" s="75"/>
      <c r="X78" s="81"/>
      <c r="Y78" s="62"/>
      <c r="Z78" s="82"/>
      <c r="AA78" s="90">
        <f t="shared" si="1"/>
        <v>0</v>
      </c>
      <c r="AC78" s="61" t="s">
        <v>344</v>
      </c>
      <c r="AD78" s="102" t="s">
        <v>554</v>
      </c>
      <c r="AE78" s="125" t="s">
        <v>371</v>
      </c>
      <c r="AF78" s="133"/>
      <c r="AG78" s="14"/>
      <c r="AH78" s="14"/>
      <c r="AI78" s="14"/>
      <c r="AJ78" s="14"/>
      <c r="AK78" s="14"/>
      <c r="AL78" s="134"/>
    </row>
    <row r="79" spans="1:38">
      <c r="A79" s="7" t="s">
        <v>671</v>
      </c>
      <c r="B79" s="51" t="s">
        <v>672</v>
      </c>
      <c r="C79" s="72"/>
      <c r="D79" s="62"/>
      <c r="E79" s="73"/>
      <c r="F79" s="72"/>
      <c r="G79" s="62"/>
      <c r="H79" s="75"/>
      <c r="I79" s="81"/>
      <c r="J79" s="62"/>
      <c r="K79" s="82"/>
      <c r="L79" s="81"/>
      <c r="M79" s="62"/>
      <c r="N79" s="82"/>
      <c r="O79" s="77"/>
      <c r="P79" s="62"/>
      <c r="Q79" s="73"/>
      <c r="R79" s="72"/>
      <c r="S79" s="62"/>
      <c r="T79" s="75"/>
      <c r="U79" s="81"/>
      <c r="V79" s="62"/>
      <c r="W79" s="75"/>
      <c r="X79" s="81"/>
      <c r="Y79" s="62"/>
      <c r="Z79" s="82"/>
      <c r="AA79" s="90">
        <f t="shared" si="1"/>
        <v>0</v>
      </c>
      <c r="AC79" s="61" t="s">
        <v>344</v>
      </c>
      <c r="AD79" s="100" t="s">
        <v>551</v>
      </c>
      <c r="AE79" s="101" t="s">
        <v>376</v>
      </c>
      <c r="AF79" s="133"/>
      <c r="AG79" s="14"/>
      <c r="AH79" s="14"/>
      <c r="AI79" s="14"/>
      <c r="AJ79" s="14">
        <v>48</v>
      </c>
      <c r="AK79" s="14"/>
      <c r="AL79" s="134"/>
    </row>
    <row r="80" spans="1:38">
      <c r="A80" s="7" t="s">
        <v>673</v>
      </c>
      <c r="B80" s="51" t="s">
        <v>95</v>
      </c>
      <c r="C80" s="72"/>
      <c r="D80" s="62"/>
      <c r="E80" s="73"/>
      <c r="F80" s="72"/>
      <c r="G80" s="62"/>
      <c r="H80" s="75"/>
      <c r="I80" s="81"/>
      <c r="J80" s="62"/>
      <c r="K80" s="82"/>
      <c r="L80" s="81"/>
      <c r="M80" s="62"/>
      <c r="N80" s="82"/>
      <c r="O80" s="77"/>
      <c r="P80" s="62"/>
      <c r="Q80" s="73"/>
      <c r="R80" s="72"/>
      <c r="S80" s="62"/>
      <c r="T80" s="75"/>
      <c r="U80" s="81"/>
      <c r="V80" s="62"/>
      <c r="W80" s="75"/>
      <c r="X80" s="81"/>
      <c r="Y80" s="62"/>
      <c r="Z80" s="82"/>
      <c r="AA80" s="90">
        <f t="shared" si="1"/>
        <v>0</v>
      </c>
      <c r="AC80" s="61" t="s">
        <v>344</v>
      </c>
      <c r="AD80" s="102" t="s">
        <v>553</v>
      </c>
      <c r="AE80" s="125" t="s">
        <v>14</v>
      </c>
      <c r="AF80" s="133"/>
      <c r="AG80" s="14">
        <v>20</v>
      </c>
      <c r="AH80" s="14" t="s">
        <v>1599</v>
      </c>
      <c r="AI80" s="14" t="s">
        <v>1599</v>
      </c>
      <c r="AJ80" s="14" t="s">
        <v>1599</v>
      </c>
      <c r="AK80" s="14"/>
      <c r="AL80" s="134"/>
    </row>
    <row r="81" spans="1:38">
      <c r="A81" s="7" t="s">
        <v>674</v>
      </c>
      <c r="B81" s="51" t="s">
        <v>96</v>
      </c>
      <c r="C81" s="72"/>
      <c r="D81" s="62"/>
      <c r="E81" s="73"/>
      <c r="F81" s="72"/>
      <c r="G81" s="62"/>
      <c r="H81" s="75"/>
      <c r="I81" s="81"/>
      <c r="J81" s="62"/>
      <c r="K81" s="82"/>
      <c r="L81" s="81"/>
      <c r="M81" s="62"/>
      <c r="N81" s="82"/>
      <c r="O81" s="77"/>
      <c r="P81" s="62"/>
      <c r="Q81" s="73"/>
      <c r="R81" s="72"/>
      <c r="S81" s="62"/>
      <c r="T81" s="75"/>
      <c r="U81" s="81"/>
      <c r="V81" s="62"/>
      <c r="W81" s="75"/>
      <c r="X81" s="81"/>
      <c r="Y81" s="62"/>
      <c r="Z81" s="82"/>
      <c r="AA81" s="90">
        <f t="shared" si="1"/>
        <v>0</v>
      </c>
      <c r="AC81" s="61" t="s">
        <v>344</v>
      </c>
      <c r="AD81" s="68" t="s">
        <v>1184</v>
      </c>
      <c r="AE81" s="70" t="s">
        <v>268</v>
      </c>
      <c r="AF81" s="133"/>
      <c r="AG81" s="14"/>
      <c r="AH81" s="14"/>
      <c r="AI81" s="14"/>
      <c r="AJ81" s="14"/>
      <c r="AK81" s="14"/>
      <c r="AL81" s="134"/>
    </row>
    <row r="82" spans="1:38">
      <c r="A82" s="7" t="s">
        <v>675</v>
      </c>
      <c r="B82" s="51" t="s">
        <v>676</v>
      </c>
      <c r="C82" s="72"/>
      <c r="D82" s="62"/>
      <c r="E82" s="73"/>
      <c r="F82" s="72"/>
      <c r="G82" s="62"/>
      <c r="H82" s="75"/>
      <c r="I82" s="81"/>
      <c r="J82" s="62"/>
      <c r="K82" s="82"/>
      <c r="L82" s="81"/>
      <c r="M82" s="62"/>
      <c r="N82" s="82"/>
      <c r="O82" s="77"/>
      <c r="P82" s="62"/>
      <c r="Q82" s="73"/>
      <c r="R82" s="72"/>
      <c r="S82" s="62"/>
      <c r="T82" s="75"/>
      <c r="U82" s="81"/>
      <c r="V82" s="62"/>
      <c r="W82" s="75"/>
      <c r="X82" s="81"/>
      <c r="Y82" s="62"/>
      <c r="Z82" s="82"/>
      <c r="AA82" s="90">
        <f t="shared" si="1"/>
        <v>0</v>
      </c>
      <c r="AC82" s="61" t="s">
        <v>344</v>
      </c>
      <c r="AD82" s="66"/>
      <c r="AF82" s="133"/>
      <c r="AG82" s="14"/>
      <c r="AH82" s="14"/>
      <c r="AI82" s="14"/>
      <c r="AJ82" s="14"/>
      <c r="AK82" s="14"/>
      <c r="AL82" s="134"/>
    </row>
    <row r="83" spans="1:38">
      <c r="A83" s="7" t="s">
        <v>677</v>
      </c>
      <c r="B83" s="51" t="s">
        <v>97</v>
      </c>
      <c r="C83" s="72"/>
      <c r="D83" s="62"/>
      <c r="E83" s="73"/>
      <c r="F83" s="72"/>
      <c r="G83" s="62"/>
      <c r="H83" s="75"/>
      <c r="I83" s="81"/>
      <c r="J83" s="62"/>
      <c r="K83" s="82"/>
      <c r="L83" s="81"/>
      <c r="M83" s="62"/>
      <c r="N83" s="82"/>
      <c r="O83" s="77"/>
      <c r="P83" s="62"/>
      <c r="Q83" s="73"/>
      <c r="R83" s="72"/>
      <c r="S83" s="62"/>
      <c r="T83" s="75"/>
      <c r="U83" s="81"/>
      <c r="V83" s="62"/>
      <c r="W83" s="75"/>
      <c r="X83" s="81"/>
      <c r="Y83" s="62"/>
      <c r="Z83" s="82"/>
      <c r="AA83" s="90">
        <f t="shared" si="1"/>
        <v>0</v>
      </c>
      <c r="AC83" s="61" t="s">
        <v>344</v>
      </c>
      <c r="AD83" s="66"/>
      <c r="AF83" s="133"/>
      <c r="AG83" s="14"/>
      <c r="AH83" s="14"/>
      <c r="AI83" s="14"/>
      <c r="AJ83" s="14"/>
      <c r="AK83" s="14"/>
      <c r="AL83" s="134"/>
    </row>
    <row r="84" spans="1:38">
      <c r="A84" s="7" t="s">
        <v>678</v>
      </c>
      <c r="B84" s="51" t="s">
        <v>98</v>
      </c>
      <c r="C84" s="72"/>
      <c r="D84" s="62"/>
      <c r="E84" s="73"/>
      <c r="F84" s="72"/>
      <c r="G84" s="62"/>
      <c r="H84" s="75"/>
      <c r="I84" s="81"/>
      <c r="J84" s="62"/>
      <c r="K84" s="82"/>
      <c r="L84" s="81"/>
      <c r="M84" s="62"/>
      <c r="N84" s="82"/>
      <c r="O84" s="77"/>
      <c r="P84" s="62"/>
      <c r="Q84" s="73"/>
      <c r="R84" s="72"/>
      <c r="S84" s="62"/>
      <c r="T84" s="75"/>
      <c r="U84" s="81"/>
      <c r="V84" s="62"/>
      <c r="W84" s="75"/>
      <c r="X84" s="81"/>
      <c r="Y84" s="62"/>
      <c r="Z84" s="82"/>
      <c r="AA84" s="90">
        <f t="shared" si="1"/>
        <v>0</v>
      </c>
      <c r="AC84" s="61" t="s">
        <v>344</v>
      </c>
      <c r="AD84" s="68"/>
      <c r="AE84" s="68"/>
      <c r="AF84" s="133"/>
      <c r="AG84" s="14"/>
      <c r="AH84" s="14"/>
      <c r="AI84" s="14"/>
      <c r="AJ84" s="14"/>
      <c r="AK84" s="14"/>
      <c r="AL84" s="134"/>
    </row>
    <row r="85" spans="1:38">
      <c r="A85" s="7" t="s">
        <v>679</v>
      </c>
      <c r="B85" s="51" t="s">
        <v>99</v>
      </c>
      <c r="C85" s="72"/>
      <c r="D85" s="62"/>
      <c r="E85" s="73"/>
      <c r="F85" s="72"/>
      <c r="G85" s="62"/>
      <c r="H85" s="75"/>
      <c r="I85" s="81"/>
      <c r="J85" s="62"/>
      <c r="K85" s="82"/>
      <c r="L85" s="81"/>
      <c r="M85" s="62"/>
      <c r="N85" s="82"/>
      <c r="O85" s="77"/>
      <c r="P85" s="62"/>
      <c r="Q85" s="73"/>
      <c r="R85" s="72"/>
      <c r="S85" s="62"/>
      <c r="T85" s="75"/>
      <c r="U85" s="81"/>
      <c r="V85" s="62"/>
      <c r="W85" s="75"/>
      <c r="X85" s="81"/>
      <c r="Y85" s="62"/>
      <c r="Z85" s="82"/>
      <c r="AA85" s="90">
        <f t="shared" si="1"/>
        <v>0</v>
      </c>
      <c r="AC85" s="61" t="s">
        <v>344</v>
      </c>
      <c r="AD85" s="70"/>
      <c r="AE85" s="70"/>
      <c r="AF85" s="133"/>
      <c r="AG85" s="14"/>
      <c r="AH85" s="14"/>
      <c r="AI85" s="14"/>
      <c r="AJ85" s="14"/>
      <c r="AK85" s="14"/>
      <c r="AL85" s="134"/>
    </row>
    <row r="86" spans="1:38" ht="14.5" thickBot="1">
      <c r="A86" s="7" t="s">
        <v>680</v>
      </c>
      <c r="B86" s="51" t="s">
        <v>100</v>
      </c>
      <c r="C86" s="72"/>
      <c r="D86" s="62"/>
      <c r="E86" s="73"/>
      <c r="F86" s="72"/>
      <c r="G86" s="62"/>
      <c r="H86" s="75"/>
      <c r="I86" s="81"/>
      <c r="J86" s="62"/>
      <c r="K86" s="82"/>
      <c r="L86" s="81"/>
      <c r="M86" s="62"/>
      <c r="N86" s="82"/>
      <c r="O86" s="77"/>
      <c r="P86" s="62"/>
      <c r="Q86" s="73"/>
      <c r="R86" s="72"/>
      <c r="S86" s="62"/>
      <c r="T86" s="75"/>
      <c r="U86" s="81"/>
      <c r="V86" s="62"/>
      <c r="W86" s="75"/>
      <c r="X86" s="81"/>
      <c r="Y86" s="62"/>
      <c r="Z86" s="82"/>
      <c r="AA86" s="90">
        <f t="shared" si="1"/>
        <v>0</v>
      </c>
      <c r="AF86" s="135"/>
      <c r="AG86" s="136"/>
      <c r="AH86" s="136"/>
      <c r="AI86" s="136"/>
      <c r="AJ86" s="136"/>
      <c r="AK86" s="137"/>
      <c r="AL86" s="138"/>
    </row>
    <row r="87" spans="1:38" ht="14.5" thickTop="1">
      <c r="A87" s="7" t="s">
        <v>681</v>
      </c>
      <c r="B87" s="51" t="s">
        <v>101</v>
      </c>
      <c r="C87" s="72"/>
      <c r="D87" s="62"/>
      <c r="E87" s="73"/>
      <c r="F87" s="72"/>
      <c r="G87" s="62"/>
      <c r="H87" s="75"/>
      <c r="I87" s="81"/>
      <c r="J87" s="62"/>
      <c r="K87" s="82"/>
      <c r="L87" s="81"/>
      <c r="M87" s="62"/>
      <c r="N87" s="82"/>
      <c r="O87" s="77"/>
      <c r="P87" s="62"/>
      <c r="Q87" s="73"/>
      <c r="R87" s="72"/>
      <c r="S87" s="62"/>
      <c r="T87" s="75"/>
      <c r="U87" s="81"/>
      <c r="V87" s="62"/>
      <c r="W87" s="75"/>
      <c r="X87" s="81"/>
      <c r="Y87" s="62"/>
      <c r="Z87" s="82"/>
      <c r="AA87" s="90">
        <f t="shared" si="1"/>
        <v>0</v>
      </c>
      <c r="AF87" s="130">
        <v>10</v>
      </c>
      <c r="AG87" s="131">
        <v>20</v>
      </c>
      <c r="AH87" s="131">
        <v>32</v>
      </c>
      <c r="AI87" s="131">
        <v>40</v>
      </c>
      <c r="AJ87" s="131">
        <v>48</v>
      </c>
      <c r="AK87" s="131">
        <v>56</v>
      </c>
      <c r="AL87" s="132">
        <v>64</v>
      </c>
    </row>
    <row r="88" spans="1:38">
      <c r="A88" s="7" t="s">
        <v>682</v>
      </c>
      <c r="B88" s="51" t="s">
        <v>102</v>
      </c>
      <c r="C88" s="72"/>
      <c r="D88" s="62"/>
      <c r="E88" s="73"/>
      <c r="F88" s="72"/>
      <c r="G88" s="62"/>
      <c r="H88" s="75"/>
      <c r="I88" s="81"/>
      <c r="J88" s="62"/>
      <c r="K88" s="82"/>
      <c r="L88" s="81"/>
      <c r="M88" s="62"/>
      <c r="N88" s="82"/>
      <c r="O88" s="77"/>
      <c r="P88" s="62"/>
      <c r="Q88" s="73"/>
      <c r="R88" s="72"/>
      <c r="S88" s="62"/>
      <c r="T88" s="75"/>
      <c r="U88" s="81"/>
      <c r="V88" s="62"/>
      <c r="W88" s="75"/>
      <c r="X88" s="81"/>
      <c r="Y88" s="62"/>
      <c r="Z88" s="82"/>
      <c r="AA88" s="90">
        <f t="shared" si="1"/>
        <v>0</v>
      </c>
      <c r="AC88" s="69" t="s">
        <v>339</v>
      </c>
      <c r="AD88" s="153" t="s">
        <v>1207</v>
      </c>
      <c r="AE88" s="154" t="s">
        <v>371</v>
      </c>
      <c r="AF88" s="133">
        <v>0.1</v>
      </c>
      <c r="AG88" s="14"/>
      <c r="AH88" s="14"/>
      <c r="AI88" s="14"/>
      <c r="AJ88" s="14"/>
      <c r="AK88" s="14"/>
      <c r="AL88" s="134"/>
    </row>
    <row r="89" spans="1:38">
      <c r="A89" s="7" t="s">
        <v>683</v>
      </c>
      <c r="B89" s="51" t="s">
        <v>103</v>
      </c>
      <c r="C89" s="72"/>
      <c r="D89" s="62"/>
      <c r="E89" s="73"/>
      <c r="F89" s="72"/>
      <c r="G89" s="62"/>
      <c r="H89" s="75"/>
      <c r="I89" s="81"/>
      <c r="J89" s="62"/>
      <c r="K89" s="82"/>
      <c r="L89" s="81"/>
      <c r="M89" s="62"/>
      <c r="N89" s="82"/>
      <c r="O89" s="77"/>
      <c r="P89" s="62"/>
      <c r="Q89" s="73"/>
      <c r="R89" s="72"/>
      <c r="S89" s="62"/>
      <c r="T89" s="75"/>
      <c r="U89" s="81"/>
      <c r="V89" s="62"/>
      <c r="W89" s="75"/>
      <c r="X89" s="81"/>
      <c r="Y89" s="62"/>
      <c r="Z89" s="82"/>
      <c r="AA89" s="90">
        <f t="shared" si="1"/>
        <v>0</v>
      </c>
      <c r="AC89" s="60" t="s">
        <v>339</v>
      </c>
      <c r="AD89" s="152" t="s">
        <v>558</v>
      </c>
      <c r="AE89" s="152" t="s">
        <v>371</v>
      </c>
      <c r="AF89" s="133"/>
      <c r="AG89" s="14">
        <v>20</v>
      </c>
      <c r="AH89" s="14"/>
      <c r="AI89" s="14"/>
      <c r="AJ89" s="14"/>
      <c r="AK89" s="14"/>
      <c r="AL89" s="134"/>
    </row>
    <row r="90" spans="1:38">
      <c r="A90" s="7" t="s">
        <v>684</v>
      </c>
      <c r="B90" s="51" t="s">
        <v>104</v>
      </c>
      <c r="C90" s="72"/>
      <c r="D90" s="62"/>
      <c r="E90" s="73"/>
      <c r="F90" s="72"/>
      <c r="G90" s="62"/>
      <c r="H90" s="75"/>
      <c r="I90" s="81"/>
      <c r="J90" s="62"/>
      <c r="K90" s="82"/>
      <c r="L90" s="81"/>
      <c r="M90" s="62"/>
      <c r="N90" s="82"/>
      <c r="O90" s="77"/>
      <c r="P90" s="62"/>
      <c r="Q90" s="73"/>
      <c r="R90" s="72"/>
      <c r="S90" s="62"/>
      <c r="T90" s="75"/>
      <c r="U90" s="81"/>
      <c r="V90" s="62"/>
      <c r="W90" s="75"/>
      <c r="X90" s="81"/>
      <c r="Y90" s="62"/>
      <c r="Z90" s="82"/>
      <c r="AA90" s="90">
        <f t="shared" si="1"/>
        <v>0</v>
      </c>
      <c r="AC90" s="60" t="s">
        <v>339</v>
      </c>
      <c r="AD90" s="153" t="s">
        <v>1058</v>
      </c>
      <c r="AE90" s="154" t="s">
        <v>376</v>
      </c>
      <c r="AF90" s="133">
        <v>0.1</v>
      </c>
      <c r="AG90" s="14"/>
      <c r="AH90" s="14"/>
      <c r="AI90" s="14"/>
      <c r="AJ90" s="14"/>
      <c r="AK90" s="14"/>
      <c r="AL90" s="134"/>
    </row>
    <row r="91" spans="1:38">
      <c r="A91" s="7" t="s">
        <v>685</v>
      </c>
      <c r="B91" s="51" t="s">
        <v>105</v>
      </c>
      <c r="C91" s="72"/>
      <c r="D91" s="62"/>
      <c r="E91" s="73"/>
      <c r="F91" s="72"/>
      <c r="G91" s="62"/>
      <c r="H91" s="75"/>
      <c r="I91" s="81"/>
      <c r="J91" s="62"/>
      <c r="K91" s="82"/>
      <c r="L91" s="81"/>
      <c r="M91" s="62"/>
      <c r="N91" s="82"/>
      <c r="O91" s="77"/>
      <c r="P91" s="62"/>
      <c r="Q91" s="73"/>
      <c r="R91" s="72"/>
      <c r="S91" s="62"/>
      <c r="T91" s="75"/>
      <c r="U91" s="81"/>
      <c r="V91" s="62"/>
      <c r="W91" s="75"/>
      <c r="X91" s="81"/>
      <c r="Y91" s="62"/>
      <c r="Z91" s="82"/>
      <c r="AA91" s="90">
        <f t="shared" si="1"/>
        <v>0</v>
      </c>
      <c r="AC91" s="60" t="s">
        <v>339</v>
      </c>
      <c r="AD91" s="153" t="s">
        <v>560</v>
      </c>
      <c r="AE91" s="154" t="s">
        <v>14</v>
      </c>
      <c r="AF91" s="133"/>
      <c r="AG91" s="14"/>
      <c r="AH91" s="14">
        <v>32</v>
      </c>
      <c r="AI91" s="14"/>
      <c r="AJ91" s="14"/>
      <c r="AK91" s="14"/>
      <c r="AL91" s="134"/>
    </row>
    <row r="92" spans="1:38">
      <c r="A92" s="7" t="s">
        <v>686</v>
      </c>
      <c r="B92" s="51" t="s">
        <v>106</v>
      </c>
      <c r="C92" s="72"/>
      <c r="D92" s="62"/>
      <c r="E92" s="73"/>
      <c r="F92" s="72"/>
      <c r="G92" s="62"/>
      <c r="H92" s="75"/>
      <c r="I92" s="81"/>
      <c r="J92" s="62"/>
      <c r="K92" s="82"/>
      <c r="L92" s="81"/>
      <c r="M92" s="62"/>
      <c r="N92" s="82"/>
      <c r="O92" s="77"/>
      <c r="P92" s="62"/>
      <c r="Q92" s="73"/>
      <c r="R92" s="72"/>
      <c r="S92" s="62"/>
      <c r="T92" s="75"/>
      <c r="U92" s="81"/>
      <c r="V92" s="62"/>
      <c r="W92" s="75"/>
      <c r="X92" s="81"/>
      <c r="Y92" s="62"/>
      <c r="Z92" s="82"/>
      <c r="AA92" s="90">
        <f t="shared" si="1"/>
        <v>0</v>
      </c>
      <c r="AC92" s="60" t="s">
        <v>339</v>
      </c>
      <c r="AF92" s="133"/>
      <c r="AG92" s="14"/>
      <c r="AH92" s="14"/>
      <c r="AI92" s="14"/>
      <c r="AJ92" s="14"/>
      <c r="AK92" s="14"/>
      <c r="AL92" s="134"/>
    </row>
    <row r="93" spans="1:38">
      <c r="A93" s="7" t="s">
        <v>687</v>
      </c>
      <c r="B93" s="51" t="s">
        <v>107</v>
      </c>
      <c r="C93" s="72"/>
      <c r="D93" s="62"/>
      <c r="E93" s="73"/>
      <c r="F93" s="72"/>
      <c r="G93" s="62"/>
      <c r="H93" s="75"/>
      <c r="I93" s="81"/>
      <c r="J93" s="62"/>
      <c r="K93" s="82"/>
      <c r="L93" s="81"/>
      <c r="M93" s="62"/>
      <c r="N93" s="82"/>
      <c r="O93" s="77"/>
      <c r="P93" s="62"/>
      <c r="Q93" s="73"/>
      <c r="R93" s="72"/>
      <c r="S93" s="62"/>
      <c r="T93" s="75"/>
      <c r="U93" s="81"/>
      <c r="V93" s="62"/>
      <c r="W93" s="75"/>
      <c r="X93" s="81"/>
      <c r="Y93" s="62"/>
      <c r="Z93" s="82"/>
      <c r="AA93" s="90">
        <f t="shared" si="1"/>
        <v>0</v>
      </c>
      <c r="AC93" s="60" t="s">
        <v>339</v>
      </c>
      <c r="AD93" s="105"/>
      <c r="AE93" s="13"/>
      <c r="AF93" s="133"/>
      <c r="AG93" s="14"/>
      <c r="AH93" s="14"/>
      <c r="AI93" s="14"/>
      <c r="AJ93" s="14"/>
      <c r="AK93" s="14"/>
      <c r="AL93" s="134"/>
    </row>
    <row r="94" spans="1:38">
      <c r="A94" s="7" t="s">
        <v>688</v>
      </c>
      <c r="B94" s="51" t="s">
        <v>108</v>
      </c>
      <c r="C94" s="72"/>
      <c r="D94" s="62"/>
      <c r="E94" s="73"/>
      <c r="F94" s="72"/>
      <c r="G94" s="62"/>
      <c r="H94" s="75"/>
      <c r="I94" s="81"/>
      <c r="J94" s="62"/>
      <c r="K94" s="82"/>
      <c r="L94" s="81"/>
      <c r="M94" s="62"/>
      <c r="N94" s="82"/>
      <c r="O94" s="77"/>
      <c r="P94" s="62"/>
      <c r="Q94" s="73"/>
      <c r="R94" s="72"/>
      <c r="S94" s="62"/>
      <c r="T94" s="75"/>
      <c r="U94" s="81"/>
      <c r="V94" s="62"/>
      <c r="W94" s="75"/>
      <c r="X94" s="81"/>
      <c r="Y94" s="62"/>
      <c r="Z94" s="82"/>
      <c r="AA94" s="90">
        <f t="shared" si="1"/>
        <v>0</v>
      </c>
      <c r="AC94" s="60" t="s">
        <v>339</v>
      </c>
      <c r="AD94" s="140"/>
      <c r="AE94" s="91"/>
      <c r="AF94" s="133"/>
      <c r="AG94" s="14"/>
      <c r="AH94" s="14"/>
      <c r="AI94" s="14"/>
      <c r="AJ94" s="14"/>
      <c r="AK94" s="14"/>
      <c r="AL94" s="134"/>
    </row>
    <row r="95" spans="1:38">
      <c r="A95" s="7" t="s">
        <v>689</v>
      </c>
      <c r="B95" s="51" t="s">
        <v>109</v>
      </c>
      <c r="C95" s="72"/>
      <c r="D95" s="62"/>
      <c r="E95" s="73"/>
      <c r="F95" s="72"/>
      <c r="G95" s="62"/>
      <c r="H95" s="75"/>
      <c r="I95" s="81"/>
      <c r="J95" s="62"/>
      <c r="K95" s="82"/>
      <c r="L95" s="81"/>
      <c r="M95" s="62"/>
      <c r="N95" s="82"/>
      <c r="O95" s="77"/>
      <c r="P95" s="62"/>
      <c r="Q95" s="73"/>
      <c r="R95" s="72"/>
      <c r="S95" s="62"/>
      <c r="T95" s="75"/>
      <c r="U95" s="81"/>
      <c r="V95" s="62"/>
      <c r="W95" s="75"/>
      <c r="X95" s="81"/>
      <c r="Y95" s="62"/>
      <c r="Z95" s="82"/>
      <c r="AA95" s="90">
        <f t="shared" si="1"/>
        <v>0</v>
      </c>
      <c r="AC95" s="123" t="s">
        <v>339</v>
      </c>
      <c r="AD95" s="124"/>
      <c r="AE95" s="124"/>
      <c r="AF95" s="133"/>
      <c r="AG95" s="14"/>
      <c r="AH95" s="14"/>
      <c r="AI95" s="14"/>
      <c r="AJ95" s="14"/>
      <c r="AK95" s="14"/>
      <c r="AL95" s="134"/>
    </row>
    <row r="96" spans="1:38">
      <c r="A96" s="7" t="s">
        <v>690</v>
      </c>
      <c r="B96" s="51" t="s">
        <v>110</v>
      </c>
      <c r="C96" s="72"/>
      <c r="D96" s="62"/>
      <c r="E96" s="73"/>
      <c r="F96" s="72"/>
      <c r="G96" s="62"/>
      <c r="H96" s="75"/>
      <c r="I96" s="81"/>
      <c r="J96" s="62"/>
      <c r="K96" s="82"/>
      <c r="L96" s="81"/>
      <c r="M96" s="62"/>
      <c r="N96" s="82"/>
      <c r="O96" s="77"/>
      <c r="P96" s="62"/>
      <c r="Q96" s="73"/>
      <c r="R96" s="72"/>
      <c r="S96" s="62"/>
      <c r="T96" s="75"/>
      <c r="U96" s="81"/>
      <c r="V96" s="62"/>
      <c r="W96" s="75"/>
      <c r="X96" s="81"/>
      <c r="Y96" s="62"/>
      <c r="Z96" s="82"/>
      <c r="AA96" s="90">
        <f t="shared" si="1"/>
        <v>0</v>
      </c>
      <c r="AC96" s="123" t="s">
        <v>339</v>
      </c>
      <c r="AD96" s="124"/>
      <c r="AE96" s="124"/>
      <c r="AF96" s="133"/>
      <c r="AG96" s="14"/>
      <c r="AH96" s="14"/>
      <c r="AI96" s="14"/>
      <c r="AJ96" s="14"/>
      <c r="AK96" s="14"/>
      <c r="AL96" s="134"/>
    </row>
    <row r="97" spans="1:39">
      <c r="A97" s="7" t="s">
        <v>691</v>
      </c>
      <c r="B97" s="51" t="s">
        <v>539</v>
      </c>
      <c r="C97" s="72"/>
      <c r="D97" s="62"/>
      <c r="E97" s="73"/>
      <c r="F97" s="72"/>
      <c r="G97" s="62"/>
      <c r="H97" s="75"/>
      <c r="I97" s="81"/>
      <c r="J97" s="62"/>
      <c r="K97" s="82"/>
      <c r="L97" s="81"/>
      <c r="M97" s="62"/>
      <c r="N97" s="82"/>
      <c r="O97" s="77"/>
      <c r="P97" s="62"/>
      <c r="Q97" s="73"/>
      <c r="R97" s="72"/>
      <c r="S97" s="62"/>
      <c r="T97" s="75"/>
      <c r="U97" s="81"/>
      <c r="V97" s="62"/>
      <c r="W97" s="75"/>
      <c r="X97" s="81"/>
      <c r="Y97" s="62"/>
      <c r="Z97" s="82"/>
      <c r="AA97" s="90">
        <f t="shared" si="1"/>
        <v>0</v>
      </c>
      <c r="AC97" s="123" t="s">
        <v>339</v>
      </c>
      <c r="AD97" s="124"/>
      <c r="AE97" s="124"/>
      <c r="AF97" s="133"/>
      <c r="AG97" s="14"/>
      <c r="AH97" s="14"/>
      <c r="AI97" s="14"/>
      <c r="AJ97" s="14"/>
      <c r="AK97" s="14"/>
      <c r="AL97" s="134"/>
    </row>
    <row r="98" spans="1:39">
      <c r="A98" s="7" t="s">
        <v>692</v>
      </c>
      <c r="B98" s="51" t="s">
        <v>111</v>
      </c>
      <c r="C98" s="72"/>
      <c r="D98" s="62"/>
      <c r="E98" s="73"/>
      <c r="F98" s="72"/>
      <c r="G98" s="62"/>
      <c r="H98" s="75"/>
      <c r="I98" s="81"/>
      <c r="J98" s="62"/>
      <c r="K98" s="82"/>
      <c r="L98" s="81"/>
      <c r="M98" s="62"/>
      <c r="N98" s="82"/>
      <c r="O98" s="77"/>
      <c r="P98" s="62"/>
      <c r="Q98" s="73"/>
      <c r="R98" s="72"/>
      <c r="S98" s="62"/>
      <c r="T98" s="75"/>
      <c r="U98" s="81"/>
      <c r="V98" s="62"/>
      <c r="W98" s="75"/>
      <c r="X98" s="81"/>
      <c r="Y98" s="62"/>
      <c r="Z98" s="82"/>
      <c r="AA98" s="90">
        <f t="shared" si="1"/>
        <v>0</v>
      </c>
      <c r="AC98" s="7" t="s">
        <v>339</v>
      </c>
      <c r="AF98" s="133"/>
      <c r="AG98" s="14"/>
      <c r="AH98" s="14"/>
      <c r="AI98" s="14"/>
      <c r="AJ98" s="14"/>
      <c r="AK98" s="14"/>
      <c r="AL98" s="134"/>
    </row>
    <row r="99" spans="1:39" ht="14.5" thickBot="1">
      <c r="A99" s="7" t="s">
        <v>693</v>
      </c>
      <c r="B99" s="51" t="s">
        <v>112</v>
      </c>
      <c r="C99" s="72"/>
      <c r="D99" s="62"/>
      <c r="E99" s="73"/>
      <c r="F99" s="72"/>
      <c r="G99" s="62"/>
      <c r="H99" s="75"/>
      <c r="I99" s="81"/>
      <c r="J99" s="62"/>
      <c r="K99" s="82"/>
      <c r="L99" s="81"/>
      <c r="M99" s="62"/>
      <c r="N99" s="82"/>
      <c r="O99" s="77"/>
      <c r="P99" s="62"/>
      <c r="Q99" s="73"/>
      <c r="R99" s="72"/>
      <c r="S99" s="62"/>
      <c r="T99" s="75"/>
      <c r="U99" s="81"/>
      <c r="V99" s="62"/>
      <c r="W99" s="75"/>
      <c r="X99" s="81"/>
      <c r="Y99" s="62"/>
      <c r="Z99" s="82"/>
      <c r="AA99" s="90">
        <f t="shared" si="1"/>
        <v>0</v>
      </c>
      <c r="AC99" s="7" t="s">
        <v>339</v>
      </c>
      <c r="AF99" s="135"/>
      <c r="AG99" s="136"/>
      <c r="AH99" s="136"/>
      <c r="AI99" s="136"/>
      <c r="AJ99" s="136"/>
      <c r="AK99" s="137"/>
      <c r="AL99" s="138"/>
    </row>
    <row r="100" spans="1:39" ht="14.5" thickTop="1">
      <c r="A100" s="7" t="s">
        <v>694</v>
      </c>
      <c r="B100" s="51" t="s">
        <v>113</v>
      </c>
      <c r="C100" s="72"/>
      <c r="D100" s="62"/>
      <c r="E100" s="73"/>
      <c r="F100" s="72"/>
      <c r="G100" s="62"/>
      <c r="H100" s="75"/>
      <c r="I100" s="81"/>
      <c r="J100" s="62"/>
      <c r="K100" s="82"/>
      <c r="L100" s="81"/>
      <c r="M100" s="62"/>
      <c r="N100" s="82"/>
      <c r="O100" s="77"/>
      <c r="P100" s="62"/>
      <c r="Q100" s="73"/>
      <c r="R100" s="72"/>
      <c r="S100" s="62"/>
      <c r="T100" s="75"/>
      <c r="U100" s="81"/>
      <c r="V100" s="62"/>
      <c r="W100" s="75"/>
      <c r="X100" s="81"/>
      <c r="Y100" s="62"/>
      <c r="Z100" s="82"/>
      <c r="AA100" s="90">
        <f t="shared" si="1"/>
        <v>0</v>
      </c>
      <c r="AF100" s="126" t="s">
        <v>387</v>
      </c>
      <c r="AG100" s="127" t="s">
        <v>388</v>
      </c>
      <c r="AH100" s="127" t="s">
        <v>389</v>
      </c>
      <c r="AI100" s="127" t="s">
        <v>390</v>
      </c>
      <c r="AJ100" s="127" t="s">
        <v>391</v>
      </c>
      <c r="AK100" s="128" t="s">
        <v>392</v>
      </c>
      <c r="AL100" s="129" t="s">
        <v>393</v>
      </c>
    </row>
    <row r="101" spans="1:39">
      <c r="A101" s="7" t="s">
        <v>695</v>
      </c>
      <c r="B101" s="51" t="s">
        <v>114</v>
      </c>
      <c r="C101" s="72"/>
      <c r="D101" s="62"/>
      <c r="E101" s="73"/>
      <c r="F101" s="72"/>
      <c r="G101" s="62"/>
      <c r="H101" s="75"/>
      <c r="I101" s="81"/>
      <c r="J101" s="62"/>
      <c r="K101" s="82"/>
      <c r="L101" s="81"/>
      <c r="M101" s="62"/>
      <c r="N101" s="82"/>
      <c r="O101" s="77"/>
      <c r="P101" s="62"/>
      <c r="Q101" s="73"/>
      <c r="R101" s="72"/>
      <c r="S101" s="62"/>
      <c r="T101" s="75"/>
      <c r="U101" s="81"/>
      <c r="V101" s="62"/>
      <c r="W101" s="75"/>
      <c r="X101" s="81"/>
      <c r="Y101" s="62"/>
      <c r="Z101" s="82"/>
      <c r="AA101" s="90">
        <f t="shared" si="1"/>
        <v>0</v>
      </c>
      <c r="AF101" s="130">
        <v>10</v>
      </c>
      <c r="AG101" s="131">
        <v>20</v>
      </c>
      <c r="AH101" s="131">
        <v>32</v>
      </c>
      <c r="AI101" s="131">
        <v>40</v>
      </c>
      <c r="AJ101" s="131">
        <v>48</v>
      </c>
      <c r="AK101" s="131">
        <v>56</v>
      </c>
      <c r="AL101" s="132">
        <v>64</v>
      </c>
    </row>
    <row r="102" spans="1:39">
      <c r="A102" s="7" t="s">
        <v>696</v>
      </c>
      <c r="B102" s="51" t="s">
        <v>115</v>
      </c>
      <c r="C102" s="72"/>
      <c r="D102" s="62"/>
      <c r="E102" s="73"/>
      <c r="F102" s="72"/>
      <c r="G102" s="62"/>
      <c r="H102" s="75"/>
      <c r="I102" s="81"/>
      <c r="J102" s="62"/>
      <c r="K102" s="82"/>
      <c r="L102" s="81"/>
      <c r="M102" s="62"/>
      <c r="N102" s="82"/>
      <c r="O102" s="77"/>
      <c r="P102" s="62"/>
      <c r="Q102" s="73"/>
      <c r="R102" s="72"/>
      <c r="S102" s="62"/>
      <c r="T102" s="75"/>
      <c r="U102" s="81"/>
      <c r="V102" s="62"/>
      <c r="W102" s="75"/>
      <c r="X102" s="81"/>
      <c r="Y102" s="62"/>
      <c r="Z102" s="82"/>
      <c r="AA102" s="90">
        <f t="shared" si="1"/>
        <v>0</v>
      </c>
      <c r="AC102" s="61" t="s">
        <v>343</v>
      </c>
      <c r="AD102" s="140" t="s">
        <v>1034</v>
      </c>
      <c r="AE102" s="91" t="s">
        <v>370</v>
      </c>
      <c r="AF102" s="133">
        <v>0.1</v>
      </c>
      <c r="AG102" s="14"/>
      <c r="AH102" s="14"/>
      <c r="AI102" s="14"/>
      <c r="AJ102" s="14"/>
      <c r="AK102" s="14"/>
      <c r="AL102" s="134"/>
    </row>
    <row r="103" spans="1:39">
      <c r="A103" s="7" t="s">
        <v>697</v>
      </c>
      <c r="B103" s="51" t="s">
        <v>116</v>
      </c>
      <c r="C103" s="72"/>
      <c r="D103" s="62"/>
      <c r="E103" s="73"/>
      <c r="F103" s="72"/>
      <c r="G103" s="62"/>
      <c r="H103" s="75"/>
      <c r="I103" s="81"/>
      <c r="J103" s="62"/>
      <c r="K103" s="82"/>
      <c r="L103" s="81"/>
      <c r="M103" s="62"/>
      <c r="N103" s="82"/>
      <c r="O103" s="77"/>
      <c r="P103" s="62"/>
      <c r="Q103" s="73"/>
      <c r="R103" s="72"/>
      <c r="S103" s="62"/>
      <c r="T103" s="75"/>
      <c r="U103" s="81"/>
      <c r="V103" s="62"/>
      <c r="W103" s="75"/>
      <c r="X103" s="81"/>
      <c r="Y103" s="62"/>
      <c r="Z103" s="82"/>
      <c r="AA103" s="90">
        <f t="shared" si="1"/>
        <v>0</v>
      </c>
      <c r="AC103" s="61" t="s">
        <v>343</v>
      </c>
      <c r="AD103" s="144" t="s">
        <v>1206</v>
      </c>
      <c r="AE103" s="91" t="s">
        <v>370</v>
      </c>
      <c r="AF103" s="133"/>
      <c r="AG103" s="14"/>
      <c r="AH103" s="14">
        <v>32</v>
      </c>
      <c r="AI103" s="14"/>
      <c r="AJ103" s="14"/>
      <c r="AK103" s="14"/>
      <c r="AL103" s="134"/>
      <c r="AM103" s="15"/>
    </row>
    <row r="104" spans="1:39">
      <c r="A104" s="7" t="s">
        <v>698</v>
      </c>
      <c r="B104" s="51" t="s">
        <v>117</v>
      </c>
      <c r="C104" s="72"/>
      <c r="D104" s="62"/>
      <c r="E104" s="73"/>
      <c r="F104" s="72"/>
      <c r="G104" s="62"/>
      <c r="H104" s="75"/>
      <c r="I104" s="81"/>
      <c r="J104" s="62"/>
      <c r="K104" s="82"/>
      <c r="L104" s="81"/>
      <c r="M104" s="62"/>
      <c r="N104" s="82"/>
      <c r="O104" s="77"/>
      <c r="P104" s="62"/>
      <c r="Q104" s="73"/>
      <c r="R104" s="72"/>
      <c r="S104" s="62"/>
      <c r="T104" s="75"/>
      <c r="U104" s="81"/>
      <c r="V104" s="62"/>
      <c r="W104" s="75"/>
      <c r="X104" s="81"/>
      <c r="Y104" s="62"/>
      <c r="Z104" s="82"/>
      <c r="AA104" s="90">
        <f t="shared" si="1"/>
        <v>0</v>
      </c>
      <c r="AC104" s="61" t="s">
        <v>343</v>
      </c>
      <c r="AD104" s="104"/>
      <c r="AE104" s="103"/>
      <c r="AF104" s="133"/>
      <c r="AG104" s="14"/>
      <c r="AH104" s="14"/>
      <c r="AI104" s="14"/>
      <c r="AJ104" s="14"/>
      <c r="AK104" s="14"/>
      <c r="AL104" s="134"/>
    </row>
    <row r="105" spans="1:39">
      <c r="A105" s="7" t="s">
        <v>699</v>
      </c>
      <c r="B105" s="51" t="s">
        <v>118</v>
      </c>
      <c r="C105" s="72"/>
      <c r="D105" s="62"/>
      <c r="E105" s="73"/>
      <c r="F105" s="72"/>
      <c r="G105" s="62"/>
      <c r="H105" s="75"/>
      <c r="I105" s="81"/>
      <c r="J105" s="62"/>
      <c r="K105" s="82"/>
      <c r="L105" s="81"/>
      <c r="M105" s="62"/>
      <c r="N105" s="82"/>
      <c r="O105" s="77"/>
      <c r="P105" s="62"/>
      <c r="Q105" s="73"/>
      <c r="R105" s="72"/>
      <c r="S105" s="62"/>
      <c r="T105" s="75"/>
      <c r="U105" s="81"/>
      <c r="V105" s="62"/>
      <c r="W105" s="75"/>
      <c r="X105" s="81"/>
      <c r="Y105" s="62"/>
      <c r="Z105" s="82"/>
      <c r="AA105" s="90">
        <f t="shared" si="1"/>
        <v>0</v>
      </c>
      <c r="AC105" s="61" t="s">
        <v>343</v>
      </c>
      <c r="AD105" s="140" t="s">
        <v>565</v>
      </c>
      <c r="AE105" s="91" t="s">
        <v>409</v>
      </c>
      <c r="AF105" s="133"/>
      <c r="AG105" s="14"/>
      <c r="AH105" s="14">
        <v>32</v>
      </c>
      <c r="AI105" s="14"/>
      <c r="AJ105" s="14"/>
      <c r="AK105" s="14"/>
      <c r="AL105" s="134"/>
    </row>
    <row r="106" spans="1:39">
      <c r="A106" s="7" t="s">
        <v>700</v>
      </c>
      <c r="B106" s="51" t="s">
        <v>119</v>
      </c>
      <c r="C106" s="72"/>
      <c r="D106" s="62"/>
      <c r="E106" s="73"/>
      <c r="F106" s="72"/>
      <c r="G106" s="62"/>
      <c r="H106" s="75"/>
      <c r="I106" s="81"/>
      <c r="J106" s="62"/>
      <c r="K106" s="82"/>
      <c r="L106" s="81"/>
      <c r="M106" s="62"/>
      <c r="N106" s="82"/>
      <c r="O106" s="77"/>
      <c r="P106" s="62"/>
      <c r="Q106" s="73"/>
      <c r="R106" s="72"/>
      <c r="S106" s="62"/>
      <c r="T106" s="75"/>
      <c r="U106" s="81"/>
      <c r="V106" s="62"/>
      <c r="W106" s="75"/>
      <c r="X106" s="81"/>
      <c r="Y106" s="62"/>
      <c r="Z106" s="82"/>
      <c r="AA106" s="90">
        <f t="shared" si="1"/>
        <v>0</v>
      </c>
      <c r="AC106" s="61" t="s">
        <v>343</v>
      </c>
      <c r="AD106" s="140" t="s">
        <v>551</v>
      </c>
      <c r="AE106" s="91" t="s">
        <v>376</v>
      </c>
      <c r="AF106" s="133"/>
      <c r="AG106" s="14">
        <v>20</v>
      </c>
      <c r="AH106" s="14"/>
      <c r="AI106" s="14"/>
      <c r="AJ106" s="14"/>
      <c r="AK106" s="14"/>
      <c r="AL106" s="134"/>
    </row>
    <row r="107" spans="1:39">
      <c r="A107" s="7" t="s">
        <v>701</v>
      </c>
      <c r="B107" s="51" t="s">
        <v>120</v>
      </c>
      <c r="C107" s="72"/>
      <c r="D107" s="62"/>
      <c r="E107" s="73"/>
      <c r="F107" s="72"/>
      <c r="G107" s="62"/>
      <c r="H107" s="75"/>
      <c r="I107" s="81"/>
      <c r="J107" s="62"/>
      <c r="K107" s="82"/>
      <c r="L107" s="81"/>
      <c r="M107" s="62"/>
      <c r="N107" s="82"/>
      <c r="O107" s="77"/>
      <c r="P107" s="62"/>
      <c r="Q107" s="73"/>
      <c r="R107" s="72"/>
      <c r="S107" s="62"/>
      <c r="T107" s="75"/>
      <c r="U107" s="81"/>
      <c r="V107" s="62"/>
      <c r="W107" s="75"/>
      <c r="X107" s="81"/>
      <c r="Y107" s="62"/>
      <c r="Z107" s="82"/>
      <c r="AA107" s="90">
        <f t="shared" si="1"/>
        <v>0</v>
      </c>
      <c r="AC107" s="61" t="s">
        <v>343</v>
      </c>
      <c r="AD107" s="140" t="s">
        <v>1036</v>
      </c>
      <c r="AE107" s="91" t="s">
        <v>33</v>
      </c>
      <c r="AF107" s="133">
        <v>0.1</v>
      </c>
      <c r="AG107" s="14"/>
      <c r="AH107" s="14"/>
      <c r="AI107" s="14"/>
      <c r="AJ107" s="14"/>
      <c r="AK107" s="14"/>
      <c r="AL107" s="134"/>
    </row>
    <row r="108" spans="1:39">
      <c r="A108" s="7" t="s">
        <v>702</v>
      </c>
      <c r="B108" s="51" t="s">
        <v>121</v>
      </c>
      <c r="C108" s="72"/>
      <c r="D108" s="62"/>
      <c r="E108" s="73"/>
      <c r="F108" s="72"/>
      <c r="G108" s="62"/>
      <c r="H108" s="75"/>
      <c r="I108" s="81"/>
      <c r="J108" s="62"/>
      <c r="K108" s="82"/>
      <c r="L108" s="81"/>
      <c r="M108" s="62"/>
      <c r="N108" s="82"/>
      <c r="O108" s="77"/>
      <c r="P108" s="62"/>
      <c r="Q108" s="73"/>
      <c r="R108" s="72"/>
      <c r="S108" s="62"/>
      <c r="T108" s="75"/>
      <c r="U108" s="81"/>
      <c r="V108" s="62"/>
      <c r="W108" s="75"/>
      <c r="X108" s="81"/>
      <c r="Y108" s="62"/>
      <c r="Z108" s="82"/>
      <c r="AA108" s="90">
        <f t="shared" si="1"/>
        <v>0</v>
      </c>
      <c r="AB108" s="9" t="s">
        <v>1212</v>
      </c>
      <c r="AC108" s="67" t="s">
        <v>343</v>
      </c>
      <c r="AD108" s="124" t="s">
        <v>562</v>
      </c>
      <c r="AE108" s="124" t="s">
        <v>33</v>
      </c>
      <c r="AF108" s="133"/>
      <c r="AG108" s="14">
        <v>20</v>
      </c>
      <c r="AH108" s="14"/>
      <c r="AI108" s="14"/>
      <c r="AJ108" s="14"/>
      <c r="AK108" s="14"/>
      <c r="AL108" s="134"/>
    </row>
    <row r="109" spans="1:39">
      <c r="A109" s="7" t="s">
        <v>703</v>
      </c>
      <c r="B109" s="51" t="s">
        <v>122</v>
      </c>
      <c r="C109" s="72"/>
      <c r="D109" s="62"/>
      <c r="E109" s="73"/>
      <c r="F109" s="72"/>
      <c r="G109" s="62"/>
      <c r="H109" s="75"/>
      <c r="I109" s="81"/>
      <c r="J109" s="62"/>
      <c r="K109" s="82"/>
      <c r="L109" s="81"/>
      <c r="M109" s="62"/>
      <c r="N109" s="82"/>
      <c r="O109" s="77"/>
      <c r="P109" s="62"/>
      <c r="Q109" s="73"/>
      <c r="R109" s="72"/>
      <c r="S109" s="62"/>
      <c r="T109" s="75"/>
      <c r="U109" s="81"/>
      <c r="V109" s="62"/>
      <c r="W109" s="75"/>
      <c r="X109" s="81"/>
      <c r="Y109" s="62"/>
      <c r="Z109" s="82"/>
      <c r="AA109" s="90">
        <f t="shared" si="1"/>
        <v>0</v>
      </c>
      <c r="AC109" s="67" t="s">
        <v>343</v>
      </c>
      <c r="AD109" s="144" t="s">
        <v>566</v>
      </c>
      <c r="AE109" s="144" t="s">
        <v>14</v>
      </c>
      <c r="AF109" s="133"/>
      <c r="AG109" s="14">
        <v>20</v>
      </c>
      <c r="AH109" s="14"/>
      <c r="AI109" s="14"/>
      <c r="AJ109" s="14"/>
      <c r="AK109" s="14"/>
      <c r="AL109" s="134"/>
    </row>
    <row r="110" spans="1:39">
      <c r="A110" s="7" t="s">
        <v>704</v>
      </c>
      <c r="B110" s="51" t="s">
        <v>123</v>
      </c>
      <c r="C110" s="72"/>
      <c r="D110" s="62"/>
      <c r="E110" s="73"/>
      <c r="F110" s="72"/>
      <c r="G110" s="62"/>
      <c r="H110" s="75"/>
      <c r="I110" s="81"/>
      <c r="J110" s="62"/>
      <c r="K110" s="82"/>
      <c r="L110" s="81"/>
      <c r="M110" s="62"/>
      <c r="N110" s="82"/>
      <c r="O110" s="77"/>
      <c r="P110" s="62"/>
      <c r="Q110" s="73"/>
      <c r="R110" s="72"/>
      <c r="S110" s="62"/>
      <c r="T110" s="75"/>
      <c r="U110" s="81"/>
      <c r="V110" s="62"/>
      <c r="W110" s="75"/>
      <c r="X110" s="81"/>
      <c r="Y110" s="62"/>
      <c r="Z110" s="82"/>
      <c r="AA110" s="90">
        <f t="shared" si="1"/>
        <v>0</v>
      </c>
      <c r="AC110" s="67" t="s">
        <v>343</v>
      </c>
      <c r="AD110" s="144" t="s">
        <v>404</v>
      </c>
      <c r="AE110" s="144" t="s">
        <v>14</v>
      </c>
      <c r="AF110" s="133"/>
      <c r="AG110" s="14">
        <v>20</v>
      </c>
      <c r="AH110" s="14"/>
      <c r="AI110" s="14"/>
      <c r="AJ110" s="14"/>
      <c r="AK110" s="14"/>
      <c r="AL110" s="134"/>
    </row>
    <row r="111" spans="1:39">
      <c r="A111" s="7" t="s">
        <v>705</v>
      </c>
      <c r="B111" s="51" t="s">
        <v>124</v>
      </c>
      <c r="C111" s="72"/>
      <c r="D111" s="62"/>
      <c r="E111" s="73"/>
      <c r="F111" s="72"/>
      <c r="G111" s="62"/>
      <c r="H111" s="75"/>
      <c r="I111" s="81"/>
      <c r="J111" s="62"/>
      <c r="K111" s="82"/>
      <c r="L111" s="81"/>
      <c r="M111" s="62"/>
      <c r="N111" s="82"/>
      <c r="O111" s="77"/>
      <c r="P111" s="62"/>
      <c r="Q111" s="73"/>
      <c r="R111" s="72"/>
      <c r="S111" s="62"/>
      <c r="T111" s="75"/>
      <c r="U111" s="81"/>
      <c r="V111" s="62"/>
      <c r="W111" s="75"/>
      <c r="X111" s="81"/>
      <c r="Y111" s="62"/>
      <c r="Z111" s="82"/>
      <c r="AA111" s="90">
        <f t="shared" si="1"/>
        <v>0</v>
      </c>
      <c r="AC111" s="67" t="s">
        <v>343</v>
      </c>
      <c r="AD111" s="101"/>
      <c r="AE111" s="101"/>
      <c r="AF111" s="133"/>
      <c r="AG111" s="14"/>
      <c r="AH111" s="14"/>
      <c r="AI111" s="14"/>
      <c r="AJ111" s="14"/>
      <c r="AK111" s="14"/>
      <c r="AL111" s="134"/>
    </row>
    <row r="112" spans="1:39">
      <c r="A112" s="7" t="s">
        <v>706</v>
      </c>
      <c r="B112" s="51" t="s">
        <v>125</v>
      </c>
      <c r="C112" s="72"/>
      <c r="D112" s="62"/>
      <c r="E112" s="73"/>
      <c r="F112" s="72"/>
      <c r="G112" s="62"/>
      <c r="H112" s="75"/>
      <c r="I112" s="81"/>
      <c r="J112" s="62"/>
      <c r="K112" s="82"/>
      <c r="L112" s="81"/>
      <c r="M112" s="62"/>
      <c r="N112" s="82"/>
      <c r="O112" s="77"/>
      <c r="P112" s="62"/>
      <c r="Q112" s="73"/>
      <c r="R112" s="72"/>
      <c r="S112" s="62"/>
      <c r="T112" s="75"/>
      <c r="U112" s="81"/>
      <c r="V112" s="62"/>
      <c r="W112" s="75"/>
      <c r="X112" s="81"/>
      <c r="Y112" s="62"/>
      <c r="Z112" s="82"/>
      <c r="AA112" s="90">
        <f t="shared" si="1"/>
        <v>0</v>
      </c>
      <c r="AC112" s="69" t="s">
        <v>343</v>
      </c>
      <c r="AD112" s="142"/>
      <c r="AE112" s="142"/>
      <c r="AF112" s="133"/>
      <c r="AG112" s="14"/>
      <c r="AH112" s="14"/>
      <c r="AI112" s="14"/>
      <c r="AJ112" s="14"/>
      <c r="AK112" s="14"/>
      <c r="AL112" s="134"/>
    </row>
    <row r="113" spans="1:38" ht="14.5" thickBot="1">
      <c r="A113" s="7" t="s">
        <v>707</v>
      </c>
      <c r="B113" s="51" t="s">
        <v>126</v>
      </c>
      <c r="C113" s="72"/>
      <c r="D113" s="62"/>
      <c r="E113" s="73"/>
      <c r="F113" s="72"/>
      <c r="G113" s="62"/>
      <c r="H113" s="75"/>
      <c r="I113" s="81"/>
      <c r="J113" s="62"/>
      <c r="K113" s="82"/>
      <c r="L113" s="81"/>
      <c r="M113" s="62"/>
      <c r="N113" s="82"/>
      <c r="O113" s="77"/>
      <c r="P113" s="62"/>
      <c r="Q113" s="73"/>
      <c r="R113" s="72"/>
      <c r="S113" s="62"/>
      <c r="T113" s="75"/>
      <c r="U113" s="81"/>
      <c r="V113" s="62"/>
      <c r="W113" s="75"/>
      <c r="X113" s="81"/>
      <c r="Y113" s="62"/>
      <c r="Z113" s="82"/>
      <c r="AA113" s="90">
        <f t="shared" si="1"/>
        <v>0</v>
      </c>
      <c r="AC113" s="64" t="s">
        <v>342</v>
      </c>
      <c r="AD113" s="66"/>
      <c r="AF113" s="135"/>
      <c r="AG113" s="136"/>
      <c r="AH113" s="136"/>
      <c r="AI113" s="136"/>
      <c r="AJ113" s="136"/>
      <c r="AK113" s="137"/>
      <c r="AL113" s="138"/>
    </row>
    <row r="114" spans="1:38" ht="14.5" thickTop="1">
      <c r="A114" s="7" t="s">
        <v>708</v>
      </c>
      <c r="B114" s="51" t="s">
        <v>709</v>
      </c>
      <c r="C114" s="72"/>
      <c r="D114" s="62"/>
      <c r="E114" s="73"/>
      <c r="F114" s="72"/>
      <c r="G114" s="62"/>
      <c r="H114" s="75"/>
      <c r="I114" s="81"/>
      <c r="J114" s="62"/>
      <c r="K114" s="82"/>
      <c r="L114" s="81"/>
      <c r="M114" s="62"/>
      <c r="N114" s="82"/>
      <c r="O114" s="77"/>
      <c r="P114" s="62"/>
      <c r="Q114" s="73"/>
      <c r="R114" s="72"/>
      <c r="S114" s="62"/>
      <c r="T114" s="75"/>
      <c r="U114" s="81"/>
      <c r="V114" s="62"/>
      <c r="W114" s="75"/>
      <c r="X114" s="81"/>
      <c r="Y114" s="62"/>
      <c r="Z114" s="82"/>
      <c r="AA114" s="90">
        <f t="shared" si="1"/>
        <v>0</v>
      </c>
    </row>
    <row r="115" spans="1:38">
      <c r="A115" s="7" t="s">
        <v>710</v>
      </c>
      <c r="B115" s="51" t="s">
        <v>127</v>
      </c>
      <c r="C115" s="72"/>
      <c r="D115" s="62"/>
      <c r="E115" s="73"/>
      <c r="F115" s="72"/>
      <c r="G115" s="62"/>
      <c r="H115" s="75"/>
      <c r="I115" s="81"/>
      <c r="J115" s="62"/>
      <c r="K115" s="82"/>
      <c r="L115" s="81"/>
      <c r="M115" s="62"/>
      <c r="N115" s="82"/>
      <c r="O115" s="77"/>
      <c r="P115" s="62"/>
      <c r="Q115" s="73"/>
      <c r="R115" s="72"/>
      <c r="S115" s="62"/>
      <c r="T115" s="75"/>
      <c r="U115" s="81"/>
      <c r="V115" s="62"/>
      <c r="W115" s="75"/>
      <c r="X115" s="81"/>
      <c r="Y115" s="62"/>
      <c r="Z115" s="82"/>
      <c r="AA115" s="90">
        <f t="shared" si="1"/>
        <v>0</v>
      </c>
    </row>
    <row r="116" spans="1:38">
      <c r="A116" s="7" t="s">
        <v>711</v>
      </c>
      <c r="B116" s="51" t="s">
        <v>128</v>
      </c>
      <c r="C116" s="72"/>
      <c r="D116" s="62"/>
      <c r="E116" s="73"/>
      <c r="F116" s="72"/>
      <c r="G116" s="62"/>
      <c r="H116" s="75"/>
      <c r="I116" s="81"/>
      <c r="J116" s="62"/>
      <c r="K116" s="82"/>
      <c r="L116" s="81"/>
      <c r="M116" s="62"/>
      <c r="N116" s="82"/>
      <c r="O116" s="77"/>
      <c r="P116" s="62"/>
      <c r="Q116" s="73"/>
      <c r="R116" s="72"/>
      <c r="S116" s="62"/>
      <c r="T116" s="75"/>
      <c r="U116" s="81"/>
      <c r="V116" s="62"/>
      <c r="W116" s="75"/>
      <c r="X116" s="81"/>
      <c r="Y116" s="62"/>
      <c r="Z116" s="82"/>
      <c r="AA116" s="90">
        <f t="shared" si="1"/>
        <v>0</v>
      </c>
    </row>
    <row r="117" spans="1:38">
      <c r="A117" s="7" t="s">
        <v>712</v>
      </c>
      <c r="B117" s="51" t="s">
        <v>129</v>
      </c>
      <c r="C117" s="72"/>
      <c r="D117" s="62"/>
      <c r="E117" s="73"/>
      <c r="F117" s="72"/>
      <c r="G117" s="62"/>
      <c r="H117" s="75"/>
      <c r="I117" s="81"/>
      <c r="J117" s="62"/>
      <c r="K117" s="82"/>
      <c r="L117" s="81"/>
      <c r="M117" s="62"/>
      <c r="N117" s="82"/>
      <c r="O117" s="77"/>
      <c r="P117" s="62"/>
      <c r="Q117" s="73"/>
      <c r="R117" s="72"/>
      <c r="S117" s="62"/>
      <c r="T117" s="75"/>
      <c r="U117" s="81"/>
      <c r="V117" s="62"/>
      <c r="W117" s="75"/>
      <c r="X117" s="81"/>
      <c r="Y117" s="62"/>
      <c r="Z117" s="82"/>
      <c r="AA117" s="90">
        <f t="shared" si="1"/>
        <v>0</v>
      </c>
    </row>
    <row r="118" spans="1:38">
      <c r="A118" s="7" t="s">
        <v>713</v>
      </c>
      <c r="B118" s="51" t="s">
        <v>130</v>
      </c>
      <c r="C118" s="72"/>
      <c r="D118" s="62"/>
      <c r="E118" s="73"/>
      <c r="F118" s="72"/>
      <c r="G118" s="62"/>
      <c r="H118" s="75"/>
      <c r="I118" s="81"/>
      <c r="J118" s="62"/>
      <c r="K118" s="82"/>
      <c r="L118" s="81"/>
      <c r="M118" s="62"/>
      <c r="N118" s="82"/>
      <c r="O118" s="77"/>
      <c r="P118" s="62"/>
      <c r="Q118" s="73"/>
      <c r="R118" s="72"/>
      <c r="S118" s="62"/>
      <c r="T118" s="75"/>
      <c r="U118" s="81"/>
      <c r="V118" s="62"/>
      <c r="W118" s="75"/>
      <c r="X118" s="81"/>
      <c r="Y118" s="62"/>
      <c r="Z118" s="82"/>
      <c r="AA118" s="90">
        <f t="shared" si="1"/>
        <v>0</v>
      </c>
    </row>
    <row r="119" spans="1:38">
      <c r="A119" s="7" t="s">
        <v>714</v>
      </c>
      <c r="B119" s="51" t="s">
        <v>131</v>
      </c>
      <c r="C119" s="72"/>
      <c r="D119" s="62"/>
      <c r="E119" s="73"/>
      <c r="F119" s="72"/>
      <c r="G119" s="62"/>
      <c r="H119" s="75"/>
      <c r="I119" s="81"/>
      <c r="J119" s="62"/>
      <c r="K119" s="82"/>
      <c r="L119" s="81"/>
      <c r="M119" s="62"/>
      <c r="N119" s="82"/>
      <c r="O119" s="77"/>
      <c r="P119" s="62"/>
      <c r="Q119" s="73"/>
      <c r="R119" s="72"/>
      <c r="S119" s="62"/>
      <c r="T119" s="75"/>
      <c r="U119" s="81"/>
      <c r="V119" s="62"/>
      <c r="W119" s="75"/>
      <c r="X119" s="81"/>
      <c r="Y119" s="62"/>
      <c r="Z119" s="82"/>
      <c r="AA119" s="90">
        <f t="shared" si="1"/>
        <v>0</v>
      </c>
    </row>
    <row r="120" spans="1:38">
      <c r="A120" s="7" t="s">
        <v>715</v>
      </c>
      <c r="B120" s="51" t="s">
        <v>132</v>
      </c>
      <c r="C120" s="72"/>
      <c r="D120" s="62"/>
      <c r="E120" s="73"/>
      <c r="F120" s="72"/>
      <c r="G120" s="62"/>
      <c r="H120" s="75"/>
      <c r="I120" s="81"/>
      <c r="J120" s="62"/>
      <c r="K120" s="82"/>
      <c r="L120" s="81"/>
      <c r="M120" s="62"/>
      <c r="N120" s="82"/>
      <c r="O120" s="77"/>
      <c r="P120" s="62"/>
      <c r="Q120" s="73"/>
      <c r="R120" s="72"/>
      <c r="S120" s="62"/>
      <c r="T120" s="75"/>
      <c r="U120" s="81"/>
      <c r="V120" s="62"/>
      <c r="W120" s="75"/>
      <c r="X120" s="81"/>
      <c r="Y120" s="62"/>
      <c r="Z120" s="82"/>
      <c r="AA120" s="90">
        <f t="shared" si="1"/>
        <v>0</v>
      </c>
    </row>
    <row r="121" spans="1:38">
      <c r="A121" s="7" t="s">
        <v>716</v>
      </c>
      <c r="B121" s="51" t="s">
        <v>133</v>
      </c>
      <c r="C121" s="72"/>
      <c r="D121" s="62"/>
      <c r="E121" s="73"/>
      <c r="F121" s="72"/>
      <c r="G121" s="62"/>
      <c r="H121" s="75"/>
      <c r="I121" s="81"/>
      <c r="J121" s="62"/>
      <c r="K121" s="82"/>
      <c r="L121" s="81"/>
      <c r="M121" s="62"/>
      <c r="N121" s="82"/>
      <c r="O121" s="77"/>
      <c r="P121" s="62"/>
      <c r="Q121" s="73"/>
      <c r="R121" s="72"/>
      <c r="S121" s="62"/>
      <c r="T121" s="75"/>
      <c r="U121" s="81"/>
      <c r="V121" s="62"/>
      <c r="W121" s="75"/>
      <c r="X121" s="81"/>
      <c r="Y121" s="62"/>
      <c r="Z121" s="82"/>
      <c r="AA121" s="90">
        <f t="shared" si="1"/>
        <v>0</v>
      </c>
    </row>
    <row r="122" spans="1:38">
      <c r="A122" s="7" t="s">
        <v>717</v>
      </c>
      <c r="B122" s="51" t="s">
        <v>134</v>
      </c>
      <c r="C122" s="72"/>
      <c r="D122" s="62"/>
      <c r="E122" s="73"/>
      <c r="F122" s="72"/>
      <c r="G122" s="62"/>
      <c r="H122" s="75"/>
      <c r="I122" s="81"/>
      <c r="J122" s="62"/>
      <c r="K122" s="82"/>
      <c r="L122" s="81"/>
      <c r="M122" s="62"/>
      <c r="N122" s="82"/>
      <c r="O122" s="77"/>
      <c r="P122" s="62"/>
      <c r="Q122" s="73"/>
      <c r="R122" s="72"/>
      <c r="S122" s="62"/>
      <c r="T122" s="75"/>
      <c r="U122" s="81"/>
      <c r="V122" s="62"/>
      <c r="W122" s="75"/>
      <c r="X122" s="81"/>
      <c r="Y122" s="62"/>
      <c r="Z122" s="82"/>
      <c r="AA122" s="90">
        <f t="shared" si="1"/>
        <v>0</v>
      </c>
    </row>
    <row r="123" spans="1:38">
      <c r="A123" s="7" t="s">
        <v>718</v>
      </c>
      <c r="B123" s="51" t="s">
        <v>135</v>
      </c>
      <c r="C123" s="72"/>
      <c r="D123" s="62"/>
      <c r="E123" s="73"/>
      <c r="F123" s="72"/>
      <c r="G123" s="62"/>
      <c r="H123" s="75"/>
      <c r="I123" s="81"/>
      <c r="J123" s="62"/>
      <c r="K123" s="82"/>
      <c r="L123" s="81"/>
      <c r="M123" s="62"/>
      <c r="N123" s="82"/>
      <c r="O123" s="77"/>
      <c r="P123" s="62"/>
      <c r="Q123" s="73"/>
      <c r="R123" s="72"/>
      <c r="S123" s="62"/>
      <c r="T123" s="75"/>
      <c r="U123" s="81"/>
      <c r="V123" s="62"/>
      <c r="W123" s="75"/>
      <c r="X123" s="81"/>
      <c r="Y123" s="62"/>
      <c r="Z123" s="82"/>
      <c r="AA123" s="90">
        <f t="shared" si="1"/>
        <v>0</v>
      </c>
    </row>
    <row r="124" spans="1:38">
      <c r="A124" s="7" t="s">
        <v>719</v>
      </c>
      <c r="B124" s="51" t="s">
        <v>136</v>
      </c>
      <c r="C124" s="72"/>
      <c r="D124" s="62"/>
      <c r="E124" s="73"/>
      <c r="F124" s="72"/>
      <c r="G124" s="62"/>
      <c r="H124" s="75"/>
      <c r="I124" s="81"/>
      <c r="J124" s="62"/>
      <c r="K124" s="82"/>
      <c r="L124" s="81"/>
      <c r="M124" s="62"/>
      <c r="N124" s="82"/>
      <c r="O124" s="77"/>
      <c r="P124" s="62"/>
      <c r="Q124" s="73"/>
      <c r="R124" s="72"/>
      <c r="S124" s="62"/>
      <c r="T124" s="75"/>
      <c r="U124" s="81"/>
      <c r="V124" s="62"/>
      <c r="W124" s="75"/>
      <c r="X124" s="81"/>
      <c r="Y124" s="62"/>
      <c r="Z124" s="82"/>
      <c r="AA124" s="90">
        <f t="shared" si="1"/>
        <v>0</v>
      </c>
    </row>
    <row r="125" spans="1:38">
      <c r="A125" s="7" t="s">
        <v>720</v>
      </c>
      <c r="B125" s="51" t="s">
        <v>137</v>
      </c>
      <c r="C125" s="72"/>
      <c r="D125" s="62"/>
      <c r="E125" s="73"/>
      <c r="F125" s="72"/>
      <c r="G125" s="62"/>
      <c r="H125" s="75"/>
      <c r="I125" s="81"/>
      <c r="J125" s="62"/>
      <c r="K125" s="82"/>
      <c r="L125" s="81"/>
      <c r="M125" s="62"/>
      <c r="N125" s="82"/>
      <c r="O125" s="77"/>
      <c r="P125" s="62"/>
      <c r="Q125" s="73"/>
      <c r="R125" s="72"/>
      <c r="S125" s="62"/>
      <c r="T125" s="75"/>
      <c r="U125" s="81"/>
      <c r="V125" s="62"/>
      <c r="W125" s="75"/>
      <c r="X125" s="81"/>
      <c r="Y125" s="62"/>
      <c r="Z125" s="82"/>
      <c r="AA125" s="90">
        <f t="shared" si="1"/>
        <v>0</v>
      </c>
    </row>
    <row r="126" spans="1:38" hidden="1">
      <c r="A126" s="7" t="s">
        <v>721</v>
      </c>
      <c r="B126" s="51" t="s">
        <v>138</v>
      </c>
      <c r="C126" s="72"/>
      <c r="D126" s="62"/>
      <c r="E126" s="73"/>
      <c r="F126" s="72"/>
      <c r="G126" s="62"/>
      <c r="H126" s="75"/>
      <c r="I126" s="81"/>
      <c r="J126" s="62"/>
      <c r="K126" s="82"/>
      <c r="L126" s="81"/>
      <c r="M126" s="62"/>
      <c r="N126" s="82"/>
      <c r="O126" s="77"/>
      <c r="P126" s="62"/>
      <c r="Q126" s="73"/>
      <c r="R126" s="72"/>
      <c r="S126" s="62"/>
      <c r="T126" s="75"/>
      <c r="U126" s="81"/>
      <c r="V126" s="62"/>
      <c r="W126" s="75"/>
      <c r="X126" s="81"/>
      <c r="Y126" s="62"/>
      <c r="Z126" s="82"/>
      <c r="AA126" s="90">
        <f t="shared" si="1"/>
        <v>0</v>
      </c>
    </row>
    <row r="127" spans="1:38" hidden="1">
      <c r="A127" s="7" t="s">
        <v>722</v>
      </c>
      <c r="B127" s="51" t="s">
        <v>139</v>
      </c>
      <c r="C127" s="72"/>
      <c r="D127" s="62"/>
      <c r="E127" s="73"/>
      <c r="F127" s="72"/>
      <c r="G127" s="62"/>
      <c r="H127" s="75"/>
      <c r="I127" s="81"/>
      <c r="J127" s="62"/>
      <c r="K127" s="82"/>
      <c r="L127" s="81"/>
      <c r="M127" s="62"/>
      <c r="N127" s="82"/>
      <c r="O127" s="77"/>
      <c r="P127" s="62"/>
      <c r="Q127" s="73"/>
      <c r="R127" s="72"/>
      <c r="S127" s="62"/>
      <c r="T127" s="75"/>
      <c r="U127" s="81"/>
      <c r="V127" s="62"/>
      <c r="W127" s="75"/>
      <c r="X127" s="81"/>
      <c r="Y127" s="62"/>
      <c r="Z127" s="82"/>
      <c r="AA127" s="90">
        <f t="shared" si="1"/>
        <v>0</v>
      </c>
    </row>
    <row r="128" spans="1:38" hidden="1">
      <c r="A128" s="7" t="s">
        <v>723</v>
      </c>
      <c r="B128" s="51" t="s">
        <v>724</v>
      </c>
      <c r="C128" s="72"/>
      <c r="D128" s="62"/>
      <c r="E128" s="73"/>
      <c r="F128" s="72"/>
      <c r="G128" s="62"/>
      <c r="H128" s="75"/>
      <c r="I128" s="81"/>
      <c r="J128" s="62"/>
      <c r="K128" s="82"/>
      <c r="L128" s="81"/>
      <c r="M128" s="62"/>
      <c r="N128" s="82"/>
      <c r="O128" s="77"/>
      <c r="P128" s="62"/>
      <c r="Q128" s="73"/>
      <c r="R128" s="72"/>
      <c r="S128" s="62"/>
      <c r="T128" s="75"/>
      <c r="U128" s="81"/>
      <c r="V128" s="62"/>
      <c r="W128" s="75"/>
      <c r="X128" s="81"/>
      <c r="Y128" s="62"/>
      <c r="Z128" s="82"/>
      <c r="AA128" s="90">
        <f t="shared" si="1"/>
        <v>0</v>
      </c>
    </row>
    <row r="129" spans="1:27" hidden="1">
      <c r="A129" s="7" t="s">
        <v>725</v>
      </c>
      <c r="B129" s="51" t="s">
        <v>140</v>
      </c>
      <c r="C129" s="72"/>
      <c r="D129" s="62"/>
      <c r="E129" s="73"/>
      <c r="F129" s="72"/>
      <c r="G129" s="62"/>
      <c r="H129" s="75"/>
      <c r="I129" s="81"/>
      <c r="J129" s="62"/>
      <c r="K129" s="82"/>
      <c r="L129" s="81"/>
      <c r="M129" s="62"/>
      <c r="N129" s="82"/>
      <c r="O129" s="77"/>
      <c r="P129" s="62"/>
      <c r="Q129" s="73"/>
      <c r="R129" s="72"/>
      <c r="S129" s="62"/>
      <c r="T129" s="75"/>
      <c r="U129" s="81"/>
      <c r="V129" s="62"/>
      <c r="W129" s="75"/>
      <c r="X129" s="81"/>
      <c r="Y129" s="62"/>
      <c r="Z129" s="82"/>
      <c r="AA129" s="90">
        <f t="shared" si="1"/>
        <v>0</v>
      </c>
    </row>
    <row r="130" spans="1:27" hidden="1">
      <c r="A130" s="7" t="s">
        <v>726</v>
      </c>
      <c r="B130" s="51" t="s">
        <v>141</v>
      </c>
      <c r="C130" s="72"/>
      <c r="D130" s="62"/>
      <c r="E130" s="73"/>
      <c r="F130" s="72"/>
      <c r="G130" s="62"/>
      <c r="H130" s="75"/>
      <c r="I130" s="81"/>
      <c r="J130" s="62"/>
      <c r="K130" s="82"/>
      <c r="L130" s="81"/>
      <c r="M130" s="62"/>
      <c r="N130" s="82"/>
      <c r="O130" s="77"/>
      <c r="P130" s="62"/>
      <c r="Q130" s="73"/>
      <c r="R130" s="72"/>
      <c r="S130" s="62"/>
      <c r="T130" s="75"/>
      <c r="U130" s="81"/>
      <c r="V130" s="62"/>
      <c r="W130" s="75"/>
      <c r="X130" s="81"/>
      <c r="Y130" s="62"/>
      <c r="Z130" s="82"/>
      <c r="AA130" s="90">
        <f t="shared" si="1"/>
        <v>0</v>
      </c>
    </row>
    <row r="131" spans="1:27" hidden="1">
      <c r="A131" s="7" t="s">
        <v>727</v>
      </c>
      <c r="B131" s="51" t="s">
        <v>142</v>
      </c>
      <c r="C131" s="72"/>
      <c r="D131" s="62"/>
      <c r="E131" s="73"/>
      <c r="F131" s="72"/>
      <c r="G131" s="62"/>
      <c r="H131" s="75"/>
      <c r="I131" s="81"/>
      <c r="J131" s="62"/>
      <c r="K131" s="82"/>
      <c r="L131" s="81"/>
      <c r="M131" s="62"/>
      <c r="N131" s="82"/>
      <c r="O131" s="77"/>
      <c r="P131" s="62"/>
      <c r="Q131" s="73"/>
      <c r="R131" s="72"/>
      <c r="S131" s="62"/>
      <c r="T131" s="75"/>
      <c r="U131" s="81"/>
      <c r="V131" s="62"/>
      <c r="W131" s="75"/>
      <c r="X131" s="81"/>
      <c r="Y131" s="62"/>
      <c r="Z131" s="82"/>
      <c r="AA131" s="90">
        <f t="shared" si="1"/>
        <v>0</v>
      </c>
    </row>
    <row r="132" spans="1:27" hidden="1">
      <c r="A132" s="7" t="s">
        <v>728</v>
      </c>
      <c r="B132" s="51" t="s">
        <v>143</v>
      </c>
      <c r="C132" s="72"/>
      <c r="D132" s="62"/>
      <c r="E132" s="73"/>
      <c r="F132" s="72"/>
      <c r="G132" s="62"/>
      <c r="H132" s="75"/>
      <c r="I132" s="81"/>
      <c r="J132" s="62"/>
      <c r="K132" s="82"/>
      <c r="L132" s="81"/>
      <c r="M132" s="62"/>
      <c r="N132" s="82"/>
      <c r="O132" s="77"/>
      <c r="P132" s="62"/>
      <c r="Q132" s="73"/>
      <c r="R132" s="72"/>
      <c r="S132" s="62"/>
      <c r="T132" s="75"/>
      <c r="U132" s="81"/>
      <c r="V132" s="62"/>
      <c r="W132" s="75"/>
      <c r="X132" s="81"/>
      <c r="Y132" s="62"/>
      <c r="Z132" s="82"/>
      <c r="AA132" s="90">
        <f t="shared" ref="AA132:AA195" si="2">SUM(C132:Z132)</f>
        <v>0</v>
      </c>
    </row>
    <row r="133" spans="1:27">
      <c r="A133" s="7" t="s">
        <v>729</v>
      </c>
      <c r="B133" s="51" t="s">
        <v>144</v>
      </c>
      <c r="C133" s="72"/>
      <c r="D133" s="62"/>
      <c r="E133" s="73"/>
      <c r="F133" s="72"/>
      <c r="G133" s="62"/>
      <c r="H133" s="75"/>
      <c r="I133" s="81"/>
      <c r="J133" s="62"/>
      <c r="K133" s="82"/>
      <c r="L133" s="81"/>
      <c r="M133" s="62"/>
      <c r="N133" s="82"/>
      <c r="O133" s="77"/>
      <c r="P133" s="62"/>
      <c r="Q133" s="73"/>
      <c r="R133" s="72"/>
      <c r="S133" s="62"/>
      <c r="T133" s="75"/>
      <c r="U133" s="81"/>
      <c r="V133" s="62"/>
      <c r="W133" s="75"/>
      <c r="X133" s="81"/>
      <c r="Y133" s="62"/>
      <c r="Z133" s="82"/>
      <c r="AA133" s="90">
        <f t="shared" si="2"/>
        <v>0</v>
      </c>
    </row>
    <row r="134" spans="1:27" hidden="1">
      <c r="A134" s="7" t="s">
        <v>730</v>
      </c>
      <c r="B134" s="51" t="s">
        <v>145</v>
      </c>
      <c r="C134" s="72"/>
      <c r="D134" s="62"/>
      <c r="E134" s="73"/>
      <c r="F134" s="72"/>
      <c r="G134" s="62"/>
      <c r="H134" s="75"/>
      <c r="I134" s="81"/>
      <c r="J134" s="62"/>
      <c r="K134" s="82"/>
      <c r="L134" s="81"/>
      <c r="M134" s="62"/>
      <c r="N134" s="82"/>
      <c r="O134" s="77"/>
      <c r="P134" s="62"/>
      <c r="Q134" s="73"/>
      <c r="R134" s="72"/>
      <c r="S134" s="62"/>
      <c r="T134" s="75"/>
      <c r="U134" s="81"/>
      <c r="V134" s="62"/>
      <c r="W134" s="75"/>
      <c r="X134" s="81"/>
      <c r="Y134" s="62"/>
      <c r="Z134" s="82"/>
      <c r="AA134" s="90">
        <f t="shared" si="2"/>
        <v>0</v>
      </c>
    </row>
    <row r="135" spans="1:27" hidden="1">
      <c r="A135" s="7" t="s">
        <v>731</v>
      </c>
      <c r="B135" s="51" t="s">
        <v>146</v>
      </c>
      <c r="C135" s="72"/>
      <c r="D135" s="62"/>
      <c r="E135" s="73"/>
      <c r="F135" s="72"/>
      <c r="G135" s="62"/>
      <c r="H135" s="75"/>
      <c r="I135" s="81"/>
      <c r="J135" s="62"/>
      <c r="K135" s="82"/>
      <c r="L135" s="81"/>
      <c r="M135" s="62"/>
      <c r="N135" s="82"/>
      <c r="O135" s="77"/>
      <c r="P135" s="62"/>
      <c r="Q135" s="73"/>
      <c r="R135" s="72"/>
      <c r="S135" s="62"/>
      <c r="T135" s="75"/>
      <c r="U135" s="81"/>
      <c r="V135" s="62"/>
      <c r="W135" s="75"/>
      <c r="X135" s="81"/>
      <c r="Y135" s="62"/>
      <c r="Z135" s="82"/>
      <c r="AA135" s="90">
        <f t="shared" si="2"/>
        <v>0</v>
      </c>
    </row>
    <row r="136" spans="1:27" hidden="1">
      <c r="A136" s="7" t="s">
        <v>732</v>
      </c>
      <c r="B136" s="51" t="s">
        <v>147</v>
      </c>
      <c r="C136" s="72"/>
      <c r="D136" s="62"/>
      <c r="E136" s="73"/>
      <c r="F136" s="72"/>
      <c r="G136" s="62"/>
      <c r="H136" s="75"/>
      <c r="I136" s="81"/>
      <c r="J136" s="62"/>
      <c r="K136" s="82"/>
      <c r="L136" s="81"/>
      <c r="M136" s="62"/>
      <c r="N136" s="82"/>
      <c r="O136" s="77"/>
      <c r="P136" s="62"/>
      <c r="Q136" s="73"/>
      <c r="R136" s="72"/>
      <c r="S136" s="62"/>
      <c r="T136" s="75"/>
      <c r="U136" s="81"/>
      <c r="V136" s="62"/>
      <c r="W136" s="75"/>
      <c r="X136" s="81"/>
      <c r="Y136" s="62"/>
      <c r="Z136" s="82"/>
      <c r="AA136" s="90">
        <f t="shared" si="2"/>
        <v>0</v>
      </c>
    </row>
    <row r="137" spans="1:27" hidden="1">
      <c r="A137" s="7" t="s">
        <v>733</v>
      </c>
      <c r="B137" s="51" t="s">
        <v>19</v>
      </c>
      <c r="C137" s="72"/>
      <c r="D137" s="62"/>
      <c r="E137" s="73"/>
      <c r="F137" s="72"/>
      <c r="G137" s="62"/>
      <c r="H137" s="75"/>
      <c r="I137" s="81"/>
      <c r="J137" s="62"/>
      <c r="K137" s="82"/>
      <c r="L137" s="81"/>
      <c r="M137" s="62"/>
      <c r="N137" s="82"/>
      <c r="O137" s="77"/>
      <c r="P137" s="62"/>
      <c r="Q137" s="73"/>
      <c r="R137" s="72"/>
      <c r="S137" s="62"/>
      <c r="T137" s="75"/>
      <c r="U137" s="81"/>
      <c r="V137" s="62"/>
      <c r="W137" s="75"/>
      <c r="X137" s="81"/>
      <c r="Y137" s="62"/>
      <c r="Z137" s="82"/>
      <c r="AA137" s="90">
        <f t="shared" si="2"/>
        <v>0</v>
      </c>
    </row>
    <row r="138" spans="1:27" hidden="1">
      <c r="A138" s="7" t="s">
        <v>734</v>
      </c>
      <c r="B138" s="51" t="s">
        <v>148</v>
      </c>
      <c r="C138" s="72"/>
      <c r="D138" s="62"/>
      <c r="E138" s="73"/>
      <c r="F138" s="72"/>
      <c r="G138" s="62"/>
      <c r="H138" s="75"/>
      <c r="I138" s="81"/>
      <c r="J138" s="62"/>
      <c r="K138" s="82"/>
      <c r="L138" s="81"/>
      <c r="M138" s="62"/>
      <c r="N138" s="82"/>
      <c r="O138" s="77"/>
      <c r="P138" s="62"/>
      <c r="Q138" s="73"/>
      <c r="R138" s="72"/>
      <c r="S138" s="62"/>
      <c r="T138" s="75"/>
      <c r="U138" s="81"/>
      <c r="V138" s="62"/>
      <c r="W138" s="75"/>
      <c r="X138" s="81"/>
      <c r="Y138" s="62"/>
      <c r="Z138" s="82"/>
      <c r="AA138" s="90">
        <f t="shared" si="2"/>
        <v>0</v>
      </c>
    </row>
    <row r="139" spans="1:27" hidden="1">
      <c r="A139" s="7" t="s">
        <v>735</v>
      </c>
      <c r="B139" s="51" t="s">
        <v>149</v>
      </c>
      <c r="C139" s="72"/>
      <c r="D139" s="62"/>
      <c r="E139" s="73"/>
      <c r="F139" s="72"/>
      <c r="G139" s="62"/>
      <c r="H139" s="75"/>
      <c r="I139" s="81"/>
      <c r="J139" s="62"/>
      <c r="K139" s="82"/>
      <c r="L139" s="81"/>
      <c r="M139" s="62"/>
      <c r="N139" s="82"/>
      <c r="O139" s="77"/>
      <c r="P139" s="62"/>
      <c r="Q139" s="73"/>
      <c r="R139" s="72"/>
      <c r="S139" s="62"/>
      <c r="T139" s="75"/>
      <c r="U139" s="81"/>
      <c r="V139" s="62"/>
      <c r="W139" s="75"/>
      <c r="X139" s="81"/>
      <c r="Y139" s="62"/>
      <c r="Z139" s="82"/>
      <c r="AA139" s="90">
        <f t="shared" si="2"/>
        <v>0</v>
      </c>
    </row>
    <row r="140" spans="1:27" hidden="1">
      <c r="A140" s="7" t="s">
        <v>736</v>
      </c>
      <c r="B140" s="51" t="s">
        <v>150</v>
      </c>
      <c r="C140" s="72"/>
      <c r="D140" s="62"/>
      <c r="E140" s="73"/>
      <c r="F140" s="72"/>
      <c r="G140" s="62"/>
      <c r="H140" s="75"/>
      <c r="I140" s="81"/>
      <c r="J140" s="62"/>
      <c r="K140" s="82"/>
      <c r="L140" s="81"/>
      <c r="M140" s="62"/>
      <c r="N140" s="82"/>
      <c r="O140" s="77"/>
      <c r="P140" s="62"/>
      <c r="Q140" s="73"/>
      <c r="R140" s="72"/>
      <c r="S140" s="62"/>
      <c r="T140" s="75"/>
      <c r="U140" s="81"/>
      <c r="V140" s="62"/>
      <c r="W140" s="75"/>
      <c r="X140" s="81"/>
      <c r="Y140" s="62"/>
      <c r="Z140" s="82"/>
      <c r="AA140" s="90">
        <f t="shared" si="2"/>
        <v>0</v>
      </c>
    </row>
    <row r="141" spans="1:27" hidden="1">
      <c r="A141" s="7" t="s">
        <v>737</v>
      </c>
      <c r="B141" s="51" t="s">
        <v>151</v>
      </c>
      <c r="C141" s="72"/>
      <c r="D141" s="62"/>
      <c r="E141" s="73"/>
      <c r="F141" s="72"/>
      <c r="G141" s="62"/>
      <c r="H141" s="75"/>
      <c r="I141" s="81"/>
      <c r="J141" s="62"/>
      <c r="K141" s="82"/>
      <c r="L141" s="81"/>
      <c r="M141" s="62"/>
      <c r="N141" s="82"/>
      <c r="O141" s="77"/>
      <c r="P141" s="62"/>
      <c r="Q141" s="73"/>
      <c r="R141" s="72"/>
      <c r="S141" s="62"/>
      <c r="T141" s="75"/>
      <c r="U141" s="81"/>
      <c r="V141" s="62"/>
      <c r="W141" s="75"/>
      <c r="X141" s="81"/>
      <c r="Y141" s="62"/>
      <c r="Z141" s="82"/>
      <c r="AA141" s="90">
        <f t="shared" si="2"/>
        <v>0</v>
      </c>
    </row>
    <row r="142" spans="1:27" hidden="1">
      <c r="A142" s="7" t="s">
        <v>738</v>
      </c>
      <c r="B142" s="51" t="s">
        <v>152</v>
      </c>
      <c r="C142" s="72"/>
      <c r="D142" s="62"/>
      <c r="E142" s="73"/>
      <c r="F142" s="72"/>
      <c r="G142" s="62"/>
      <c r="H142" s="75"/>
      <c r="I142" s="81"/>
      <c r="J142" s="62"/>
      <c r="K142" s="82"/>
      <c r="L142" s="81"/>
      <c r="M142" s="62"/>
      <c r="N142" s="82"/>
      <c r="O142" s="77"/>
      <c r="P142" s="62"/>
      <c r="Q142" s="73"/>
      <c r="R142" s="72"/>
      <c r="S142" s="62"/>
      <c r="T142" s="75"/>
      <c r="U142" s="81"/>
      <c r="V142" s="62"/>
      <c r="W142" s="75"/>
      <c r="X142" s="81"/>
      <c r="Y142" s="62"/>
      <c r="Z142" s="82"/>
      <c r="AA142" s="90">
        <f t="shared" si="2"/>
        <v>0</v>
      </c>
    </row>
    <row r="143" spans="1:27" hidden="1">
      <c r="A143" s="7" t="s">
        <v>739</v>
      </c>
      <c r="B143" s="51" t="s">
        <v>153</v>
      </c>
      <c r="C143" s="72"/>
      <c r="D143" s="62"/>
      <c r="E143" s="73"/>
      <c r="F143" s="72"/>
      <c r="G143" s="62"/>
      <c r="H143" s="75"/>
      <c r="I143" s="81"/>
      <c r="J143" s="62"/>
      <c r="K143" s="82"/>
      <c r="L143" s="81"/>
      <c r="M143" s="62"/>
      <c r="N143" s="82"/>
      <c r="O143" s="77"/>
      <c r="P143" s="62"/>
      <c r="Q143" s="73"/>
      <c r="R143" s="72"/>
      <c r="S143" s="62"/>
      <c r="T143" s="75"/>
      <c r="U143" s="81"/>
      <c r="V143" s="62"/>
      <c r="W143" s="75"/>
      <c r="X143" s="81"/>
      <c r="Y143" s="62"/>
      <c r="Z143" s="82"/>
      <c r="AA143" s="90">
        <f t="shared" si="2"/>
        <v>0</v>
      </c>
    </row>
    <row r="144" spans="1:27" hidden="1">
      <c r="A144" s="7" t="s">
        <v>740</v>
      </c>
      <c r="B144" s="51" t="s">
        <v>154</v>
      </c>
      <c r="C144" s="72"/>
      <c r="D144" s="62"/>
      <c r="E144" s="73"/>
      <c r="F144" s="72"/>
      <c r="G144" s="62"/>
      <c r="H144" s="75"/>
      <c r="I144" s="81"/>
      <c r="J144" s="62"/>
      <c r="K144" s="82"/>
      <c r="L144" s="81"/>
      <c r="M144" s="62"/>
      <c r="N144" s="82"/>
      <c r="O144" s="77"/>
      <c r="P144" s="62"/>
      <c r="Q144" s="73"/>
      <c r="R144" s="72"/>
      <c r="S144" s="62"/>
      <c r="T144" s="75"/>
      <c r="U144" s="81"/>
      <c r="V144" s="62"/>
      <c r="W144" s="75"/>
      <c r="X144" s="81"/>
      <c r="Y144" s="62"/>
      <c r="Z144" s="82"/>
      <c r="AA144" s="90">
        <f t="shared" si="2"/>
        <v>0</v>
      </c>
    </row>
    <row r="145" spans="1:28" hidden="1">
      <c r="A145" s="7" t="s">
        <v>741</v>
      </c>
      <c r="B145" s="51" t="s">
        <v>155</v>
      </c>
      <c r="C145" s="72"/>
      <c r="D145" s="62"/>
      <c r="E145" s="73"/>
      <c r="F145" s="72"/>
      <c r="G145" s="62"/>
      <c r="H145" s="75"/>
      <c r="I145" s="81"/>
      <c r="J145" s="62"/>
      <c r="K145" s="82"/>
      <c r="L145" s="81"/>
      <c r="M145" s="62"/>
      <c r="N145" s="82"/>
      <c r="O145" s="77"/>
      <c r="P145" s="62"/>
      <c r="Q145" s="73"/>
      <c r="R145" s="72"/>
      <c r="S145" s="62"/>
      <c r="T145" s="75"/>
      <c r="U145" s="81"/>
      <c r="V145" s="62"/>
      <c r="W145" s="75"/>
      <c r="X145" s="81"/>
      <c r="Y145" s="62"/>
      <c r="Z145" s="82"/>
      <c r="AA145" s="90">
        <f t="shared" si="2"/>
        <v>0</v>
      </c>
    </row>
    <row r="146" spans="1:28" hidden="1">
      <c r="A146" s="7" t="s">
        <v>742</v>
      </c>
      <c r="B146" s="51" t="s">
        <v>570</v>
      </c>
      <c r="C146" s="72"/>
      <c r="D146" s="62"/>
      <c r="E146" s="73"/>
      <c r="F146" s="72"/>
      <c r="G146" s="62"/>
      <c r="H146" s="75"/>
      <c r="I146" s="81"/>
      <c r="J146" s="62"/>
      <c r="K146" s="82"/>
      <c r="L146" s="81"/>
      <c r="M146" s="62"/>
      <c r="N146" s="82"/>
      <c r="O146" s="77"/>
      <c r="P146" s="62"/>
      <c r="Q146" s="73"/>
      <c r="R146" s="72"/>
      <c r="S146" s="62"/>
      <c r="T146" s="75"/>
      <c r="U146" s="81"/>
      <c r="V146" s="62"/>
      <c r="W146" s="75"/>
      <c r="X146" s="81"/>
      <c r="Y146" s="62"/>
      <c r="Z146" s="82"/>
      <c r="AA146" s="90">
        <f t="shared" si="2"/>
        <v>0</v>
      </c>
    </row>
    <row r="147" spans="1:28" hidden="1">
      <c r="A147" s="7" t="s">
        <v>743</v>
      </c>
      <c r="B147" s="51" t="s">
        <v>156</v>
      </c>
      <c r="C147" s="72"/>
      <c r="D147" s="62"/>
      <c r="E147" s="73"/>
      <c r="F147" s="72"/>
      <c r="G147" s="62"/>
      <c r="H147" s="75"/>
      <c r="I147" s="81"/>
      <c r="J147" s="62"/>
      <c r="K147" s="82"/>
      <c r="L147" s="81"/>
      <c r="M147" s="62"/>
      <c r="N147" s="82"/>
      <c r="O147" s="77"/>
      <c r="P147" s="62"/>
      <c r="Q147" s="73"/>
      <c r="R147" s="72"/>
      <c r="S147" s="62"/>
      <c r="T147" s="75"/>
      <c r="U147" s="81"/>
      <c r="V147" s="62"/>
      <c r="W147" s="75"/>
      <c r="X147" s="81"/>
      <c r="Y147" s="62"/>
      <c r="Z147" s="82"/>
      <c r="AA147" s="90">
        <f t="shared" si="2"/>
        <v>0</v>
      </c>
    </row>
    <row r="148" spans="1:28" hidden="1">
      <c r="A148" s="7" t="s">
        <v>744</v>
      </c>
      <c r="B148" s="51" t="s">
        <v>157</v>
      </c>
      <c r="C148" s="72"/>
      <c r="D148" s="62"/>
      <c r="E148" s="73"/>
      <c r="F148" s="72"/>
      <c r="G148" s="62"/>
      <c r="H148" s="75"/>
      <c r="I148" s="81"/>
      <c r="J148" s="62"/>
      <c r="K148" s="82"/>
      <c r="L148" s="81"/>
      <c r="M148" s="62"/>
      <c r="N148" s="82"/>
      <c r="O148" s="77"/>
      <c r="P148" s="62"/>
      <c r="Q148" s="73"/>
      <c r="R148" s="72"/>
      <c r="S148" s="62"/>
      <c r="T148" s="75"/>
      <c r="U148" s="81"/>
      <c r="V148" s="62"/>
      <c r="W148" s="75"/>
      <c r="X148" s="81"/>
      <c r="Y148" s="62"/>
      <c r="Z148" s="82"/>
      <c r="AA148" s="90">
        <f t="shared" si="2"/>
        <v>0</v>
      </c>
    </row>
    <row r="149" spans="1:28" hidden="1">
      <c r="A149" s="7" t="s">
        <v>745</v>
      </c>
      <c r="B149" s="51" t="s">
        <v>158</v>
      </c>
      <c r="C149" s="72"/>
      <c r="D149" s="62"/>
      <c r="E149" s="73"/>
      <c r="F149" s="72"/>
      <c r="G149" s="62"/>
      <c r="H149" s="75"/>
      <c r="I149" s="81"/>
      <c r="J149" s="62"/>
      <c r="K149" s="82"/>
      <c r="L149" s="81"/>
      <c r="M149" s="62"/>
      <c r="N149" s="82"/>
      <c r="O149" s="77"/>
      <c r="P149" s="62"/>
      <c r="Q149" s="73"/>
      <c r="R149" s="72"/>
      <c r="S149" s="62"/>
      <c r="T149" s="75"/>
      <c r="U149" s="81"/>
      <c r="V149" s="62"/>
      <c r="W149" s="75"/>
      <c r="X149" s="81"/>
      <c r="Y149" s="62"/>
      <c r="Z149" s="82"/>
      <c r="AA149" s="90">
        <f t="shared" si="2"/>
        <v>0</v>
      </c>
    </row>
    <row r="150" spans="1:28" hidden="1">
      <c r="A150" s="7" t="s">
        <v>746</v>
      </c>
      <c r="B150" s="51" t="s">
        <v>159</v>
      </c>
      <c r="C150" s="72"/>
      <c r="D150" s="62"/>
      <c r="E150" s="73"/>
      <c r="F150" s="72"/>
      <c r="G150" s="62"/>
      <c r="H150" s="75"/>
      <c r="I150" s="81"/>
      <c r="J150" s="62"/>
      <c r="K150" s="82"/>
      <c r="L150" s="81"/>
      <c r="M150" s="62"/>
      <c r="N150" s="82"/>
      <c r="O150" s="77"/>
      <c r="P150" s="62"/>
      <c r="Q150" s="73"/>
      <c r="R150" s="72"/>
      <c r="S150" s="62"/>
      <c r="T150" s="75"/>
      <c r="U150" s="81"/>
      <c r="V150" s="62"/>
      <c r="W150" s="75"/>
      <c r="X150" s="81"/>
      <c r="Y150" s="62"/>
      <c r="Z150" s="82"/>
      <c r="AA150" s="90">
        <f t="shared" si="2"/>
        <v>0</v>
      </c>
    </row>
    <row r="151" spans="1:28" hidden="1">
      <c r="A151" s="7" t="s">
        <v>747</v>
      </c>
      <c r="B151" s="51" t="s">
        <v>160</v>
      </c>
      <c r="C151" s="72"/>
      <c r="D151" s="62"/>
      <c r="E151" s="73"/>
      <c r="F151" s="72"/>
      <c r="G151" s="62"/>
      <c r="H151" s="75"/>
      <c r="I151" s="81"/>
      <c r="J151" s="62"/>
      <c r="K151" s="82"/>
      <c r="L151" s="81"/>
      <c r="M151" s="62"/>
      <c r="N151" s="82"/>
      <c r="O151" s="77"/>
      <c r="P151" s="62"/>
      <c r="Q151" s="73"/>
      <c r="R151" s="72"/>
      <c r="S151" s="62"/>
      <c r="T151" s="75"/>
      <c r="U151" s="81"/>
      <c r="V151" s="62"/>
      <c r="W151" s="75"/>
      <c r="X151" s="81"/>
      <c r="Y151" s="62"/>
      <c r="Z151" s="82"/>
      <c r="AA151" s="90">
        <f t="shared" si="2"/>
        <v>0</v>
      </c>
    </row>
    <row r="152" spans="1:28" hidden="1">
      <c r="A152" s="7" t="s">
        <v>748</v>
      </c>
      <c r="B152" s="51" t="s">
        <v>541</v>
      </c>
      <c r="C152" s="72"/>
      <c r="D152" s="62"/>
      <c r="E152" s="73"/>
      <c r="F152" s="72"/>
      <c r="G152" s="62"/>
      <c r="H152" s="75"/>
      <c r="I152" s="81"/>
      <c r="J152" s="62"/>
      <c r="K152" s="82"/>
      <c r="L152" s="81"/>
      <c r="M152" s="62"/>
      <c r="N152" s="82"/>
      <c r="O152" s="77"/>
      <c r="P152" s="62"/>
      <c r="Q152" s="73"/>
      <c r="R152" s="72"/>
      <c r="S152" s="62"/>
      <c r="T152" s="75"/>
      <c r="U152" s="81"/>
      <c r="V152" s="62"/>
      <c r="W152" s="75"/>
      <c r="X152" s="81"/>
      <c r="Y152" s="62"/>
      <c r="Z152" s="82"/>
      <c r="AA152" s="90">
        <f t="shared" si="2"/>
        <v>0</v>
      </c>
    </row>
    <row r="153" spans="1:28" hidden="1">
      <c r="A153" s="7" t="s">
        <v>749</v>
      </c>
      <c r="B153" s="51" t="s">
        <v>161</v>
      </c>
      <c r="C153" s="72"/>
      <c r="D153" s="62"/>
      <c r="E153" s="73"/>
      <c r="F153" s="72"/>
      <c r="G153" s="62"/>
      <c r="H153" s="75"/>
      <c r="I153" s="81"/>
      <c r="J153" s="62"/>
      <c r="K153" s="82"/>
      <c r="L153" s="81"/>
      <c r="M153" s="62"/>
      <c r="N153" s="82"/>
      <c r="O153" s="77"/>
      <c r="P153" s="62"/>
      <c r="Q153" s="73"/>
      <c r="R153" s="72"/>
      <c r="S153" s="62"/>
      <c r="T153" s="75"/>
      <c r="U153" s="81"/>
      <c r="V153" s="62"/>
      <c r="W153" s="75"/>
      <c r="X153" s="81"/>
      <c r="Y153" s="62"/>
      <c r="Z153" s="82"/>
      <c r="AA153" s="90">
        <f t="shared" si="2"/>
        <v>0</v>
      </c>
    </row>
    <row r="154" spans="1:28">
      <c r="A154" s="50" t="s">
        <v>750</v>
      </c>
      <c r="B154" s="50" t="s">
        <v>162</v>
      </c>
      <c r="C154" s="72"/>
      <c r="D154" s="62"/>
      <c r="E154" s="73"/>
      <c r="F154" s="72"/>
      <c r="G154" s="62"/>
      <c r="H154" s="75"/>
      <c r="I154" s="81"/>
      <c r="J154" s="62"/>
      <c r="K154" s="82"/>
      <c r="L154" s="81"/>
      <c r="M154" s="62"/>
      <c r="N154" s="82"/>
      <c r="O154" s="77"/>
      <c r="P154" s="62"/>
      <c r="Q154" s="73"/>
      <c r="R154" s="72"/>
      <c r="S154" s="62"/>
      <c r="T154" s="75"/>
      <c r="U154" s="81"/>
      <c r="V154" s="62"/>
      <c r="W154" s="75"/>
      <c r="X154" s="81"/>
      <c r="Y154" s="62"/>
      <c r="Z154" s="82"/>
      <c r="AA154" s="90">
        <f t="shared" si="2"/>
        <v>0</v>
      </c>
      <c r="AB154" s="9" t="s">
        <v>1212</v>
      </c>
    </row>
    <row r="155" spans="1:28" hidden="1">
      <c r="A155" s="7" t="s">
        <v>751</v>
      </c>
      <c r="B155" s="51" t="s">
        <v>163</v>
      </c>
      <c r="C155" s="72"/>
      <c r="D155" s="62"/>
      <c r="E155" s="73"/>
      <c r="F155" s="72"/>
      <c r="G155" s="62"/>
      <c r="H155" s="75"/>
      <c r="I155" s="81"/>
      <c r="J155" s="62"/>
      <c r="K155" s="82"/>
      <c r="L155" s="81"/>
      <c r="M155" s="62"/>
      <c r="N155" s="82"/>
      <c r="O155" s="77"/>
      <c r="P155" s="62"/>
      <c r="Q155" s="73"/>
      <c r="R155" s="72"/>
      <c r="S155" s="62"/>
      <c r="T155" s="75"/>
      <c r="U155" s="81"/>
      <c r="V155" s="62"/>
      <c r="W155" s="75"/>
      <c r="X155" s="81"/>
      <c r="Y155" s="62"/>
      <c r="Z155" s="82"/>
      <c r="AA155" s="90">
        <f t="shared" si="2"/>
        <v>0</v>
      </c>
    </row>
    <row r="156" spans="1:28" hidden="1">
      <c r="A156" s="7" t="s">
        <v>752</v>
      </c>
      <c r="B156" s="51" t="s">
        <v>164</v>
      </c>
      <c r="C156" s="72"/>
      <c r="D156" s="62"/>
      <c r="E156" s="73"/>
      <c r="F156" s="72"/>
      <c r="G156" s="62"/>
      <c r="H156" s="75"/>
      <c r="I156" s="81"/>
      <c r="J156" s="62"/>
      <c r="K156" s="82"/>
      <c r="L156" s="81"/>
      <c r="M156" s="62"/>
      <c r="N156" s="82"/>
      <c r="O156" s="77"/>
      <c r="P156" s="62"/>
      <c r="Q156" s="73"/>
      <c r="R156" s="72"/>
      <c r="S156" s="62"/>
      <c r="T156" s="75"/>
      <c r="U156" s="81"/>
      <c r="V156" s="62"/>
      <c r="W156" s="75"/>
      <c r="X156" s="81"/>
      <c r="Y156" s="62"/>
      <c r="Z156" s="82"/>
      <c r="AA156" s="90">
        <f t="shared" si="2"/>
        <v>0</v>
      </c>
    </row>
    <row r="157" spans="1:28" hidden="1">
      <c r="A157" s="7" t="s">
        <v>753</v>
      </c>
      <c r="B157" s="51" t="s">
        <v>165</v>
      </c>
      <c r="C157" s="72"/>
      <c r="D157" s="62"/>
      <c r="E157" s="73"/>
      <c r="F157" s="72"/>
      <c r="G157" s="62"/>
      <c r="H157" s="75"/>
      <c r="I157" s="81"/>
      <c r="J157" s="62"/>
      <c r="K157" s="82"/>
      <c r="L157" s="81"/>
      <c r="M157" s="62"/>
      <c r="N157" s="82"/>
      <c r="O157" s="77"/>
      <c r="P157" s="62"/>
      <c r="Q157" s="73"/>
      <c r="R157" s="72"/>
      <c r="S157" s="62"/>
      <c r="T157" s="75"/>
      <c r="U157" s="81"/>
      <c r="V157" s="62"/>
      <c r="W157" s="75"/>
      <c r="X157" s="81"/>
      <c r="Y157" s="62"/>
      <c r="Z157" s="82"/>
      <c r="AA157" s="90">
        <f t="shared" si="2"/>
        <v>0</v>
      </c>
    </row>
    <row r="158" spans="1:28" hidden="1">
      <c r="A158" s="7" t="s">
        <v>754</v>
      </c>
      <c r="B158" s="51" t="s">
        <v>166</v>
      </c>
      <c r="C158" s="72"/>
      <c r="D158" s="62"/>
      <c r="E158" s="73"/>
      <c r="F158" s="72"/>
      <c r="G158" s="62"/>
      <c r="H158" s="75"/>
      <c r="I158" s="81"/>
      <c r="J158" s="62"/>
      <c r="K158" s="82"/>
      <c r="L158" s="81"/>
      <c r="M158" s="62"/>
      <c r="N158" s="82"/>
      <c r="O158" s="77"/>
      <c r="P158" s="62"/>
      <c r="Q158" s="73"/>
      <c r="R158" s="72"/>
      <c r="S158" s="62"/>
      <c r="T158" s="75"/>
      <c r="U158" s="81"/>
      <c r="V158" s="62"/>
      <c r="W158" s="75"/>
      <c r="X158" s="81"/>
      <c r="Y158" s="62"/>
      <c r="Z158" s="82"/>
      <c r="AA158" s="90">
        <f t="shared" si="2"/>
        <v>0</v>
      </c>
    </row>
    <row r="159" spans="1:28">
      <c r="A159" s="7" t="s">
        <v>755</v>
      </c>
      <c r="B159" s="51" t="s">
        <v>409</v>
      </c>
      <c r="C159" s="72"/>
      <c r="D159" s="62"/>
      <c r="E159" s="73"/>
      <c r="F159" s="72"/>
      <c r="G159" s="62"/>
      <c r="H159" s="75"/>
      <c r="I159" s="81"/>
      <c r="J159" s="62"/>
      <c r="K159" s="82"/>
      <c r="L159" s="81"/>
      <c r="M159" s="62"/>
      <c r="N159" s="82"/>
      <c r="O159" s="77"/>
      <c r="P159" s="62"/>
      <c r="Q159" s="73"/>
      <c r="R159" s="72"/>
      <c r="S159" s="62"/>
      <c r="T159" s="75"/>
      <c r="U159" s="81"/>
      <c r="V159" s="62"/>
      <c r="W159" s="75"/>
      <c r="X159" s="81"/>
      <c r="Y159" s="62"/>
      <c r="Z159" s="82"/>
      <c r="AA159" s="90">
        <f t="shared" si="2"/>
        <v>0</v>
      </c>
      <c r="AB159" s="9" t="s">
        <v>1212</v>
      </c>
    </row>
    <row r="160" spans="1:28" hidden="1">
      <c r="A160" s="7" t="s">
        <v>756</v>
      </c>
      <c r="B160" s="51" t="s">
        <v>167</v>
      </c>
      <c r="C160" s="72"/>
      <c r="D160" s="62"/>
      <c r="E160" s="73"/>
      <c r="F160" s="72"/>
      <c r="G160" s="62"/>
      <c r="H160" s="75"/>
      <c r="I160" s="81"/>
      <c r="J160" s="62"/>
      <c r="K160" s="82"/>
      <c r="L160" s="81"/>
      <c r="M160" s="62"/>
      <c r="N160" s="82"/>
      <c r="O160" s="77"/>
      <c r="P160" s="62"/>
      <c r="Q160" s="73"/>
      <c r="R160" s="72"/>
      <c r="S160" s="62"/>
      <c r="T160" s="75"/>
      <c r="U160" s="81"/>
      <c r="V160" s="62"/>
      <c r="W160" s="75"/>
      <c r="X160" s="81"/>
      <c r="Y160" s="62"/>
      <c r="Z160" s="82"/>
      <c r="AA160" s="90">
        <f t="shared" si="2"/>
        <v>0</v>
      </c>
    </row>
    <row r="161" spans="1:27" hidden="1">
      <c r="A161" s="7" t="s">
        <v>757</v>
      </c>
      <c r="B161" s="51" t="s">
        <v>168</v>
      </c>
      <c r="C161" s="72"/>
      <c r="D161" s="62"/>
      <c r="E161" s="73"/>
      <c r="F161" s="72"/>
      <c r="G161" s="62"/>
      <c r="H161" s="75"/>
      <c r="I161" s="81"/>
      <c r="J161" s="62"/>
      <c r="K161" s="82"/>
      <c r="L161" s="81"/>
      <c r="M161" s="62"/>
      <c r="N161" s="82"/>
      <c r="O161" s="77"/>
      <c r="P161" s="62"/>
      <c r="Q161" s="73"/>
      <c r="R161" s="72"/>
      <c r="S161" s="62"/>
      <c r="T161" s="75"/>
      <c r="U161" s="81"/>
      <c r="V161" s="62"/>
      <c r="W161" s="75"/>
      <c r="X161" s="81"/>
      <c r="Y161" s="62"/>
      <c r="Z161" s="82"/>
      <c r="AA161" s="90">
        <f t="shared" si="2"/>
        <v>0</v>
      </c>
    </row>
    <row r="162" spans="1:27" hidden="1">
      <c r="A162" s="7" t="s">
        <v>758</v>
      </c>
      <c r="B162" s="51" t="s">
        <v>542</v>
      </c>
      <c r="C162" s="72"/>
      <c r="D162" s="62"/>
      <c r="E162" s="73"/>
      <c r="F162" s="72"/>
      <c r="G162" s="62"/>
      <c r="H162" s="75"/>
      <c r="I162" s="81"/>
      <c r="J162" s="62"/>
      <c r="K162" s="82"/>
      <c r="L162" s="81"/>
      <c r="M162" s="62"/>
      <c r="N162" s="82"/>
      <c r="O162" s="77"/>
      <c r="P162" s="62"/>
      <c r="Q162" s="73"/>
      <c r="R162" s="72"/>
      <c r="S162" s="62"/>
      <c r="T162" s="75"/>
      <c r="U162" s="81"/>
      <c r="V162" s="62"/>
      <c r="W162" s="75"/>
      <c r="X162" s="81"/>
      <c r="Y162" s="62"/>
      <c r="Z162" s="82"/>
      <c r="AA162" s="90">
        <f t="shared" si="2"/>
        <v>0</v>
      </c>
    </row>
    <row r="163" spans="1:27" hidden="1">
      <c r="A163" s="7" t="s">
        <v>759</v>
      </c>
      <c r="B163" s="51" t="s">
        <v>169</v>
      </c>
      <c r="C163" s="72"/>
      <c r="D163" s="62"/>
      <c r="E163" s="73"/>
      <c r="F163" s="72"/>
      <c r="G163" s="62"/>
      <c r="H163" s="75"/>
      <c r="I163" s="81"/>
      <c r="J163" s="62"/>
      <c r="K163" s="82"/>
      <c r="L163" s="81"/>
      <c r="M163" s="62"/>
      <c r="N163" s="82"/>
      <c r="O163" s="77"/>
      <c r="P163" s="62"/>
      <c r="Q163" s="73"/>
      <c r="R163" s="72"/>
      <c r="S163" s="62"/>
      <c r="T163" s="75"/>
      <c r="U163" s="81"/>
      <c r="V163" s="62"/>
      <c r="W163" s="75"/>
      <c r="X163" s="81"/>
      <c r="Y163" s="62"/>
      <c r="Z163" s="82"/>
      <c r="AA163" s="90">
        <f t="shared" si="2"/>
        <v>0</v>
      </c>
    </row>
    <row r="164" spans="1:27" hidden="1">
      <c r="A164" s="7" t="s">
        <v>760</v>
      </c>
      <c r="B164" s="51" t="s">
        <v>170</v>
      </c>
      <c r="C164" s="72"/>
      <c r="D164" s="62"/>
      <c r="E164" s="73"/>
      <c r="F164" s="72"/>
      <c r="G164" s="62"/>
      <c r="H164" s="75"/>
      <c r="I164" s="81"/>
      <c r="J164" s="62"/>
      <c r="K164" s="82"/>
      <c r="L164" s="81"/>
      <c r="M164" s="62"/>
      <c r="N164" s="82"/>
      <c r="O164" s="77"/>
      <c r="P164" s="62"/>
      <c r="Q164" s="73"/>
      <c r="R164" s="72"/>
      <c r="S164" s="62"/>
      <c r="T164" s="75"/>
      <c r="U164" s="81"/>
      <c r="V164" s="62"/>
      <c r="W164" s="75"/>
      <c r="X164" s="81"/>
      <c r="Y164" s="62"/>
      <c r="Z164" s="82"/>
      <c r="AA164" s="90">
        <f t="shared" si="2"/>
        <v>0</v>
      </c>
    </row>
    <row r="165" spans="1:27" hidden="1">
      <c r="A165" s="7" t="s">
        <v>761</v>
      </c>
      <c r="B165" s="51" t="s">
        <v>171</v>
      </c>
      <c r="C165" s="72"/>
      <c r="D165" s="62"/>
      <c r="E165" s="73"/>
      <c r="F165" s="72"/>
      <c r="G165" s="62"/>
      <c r="H165" s="75"/>
      <c r="I165" s="81"/>
      <c r="J165" s="62"/>
      <c r="K165" s="82"/>
      <c r="L165" s="81"/>
      <c r="M165" s="62"/>
      <c r="N165" s="82"/>
      <c r="O165" s="77"/>
      <c r="P165" s="62"/>
      <c r="Q165" s="73"/>
      <c r="R165" s="72"/>
      <c r="S165" s="62"/>
      <c r="T165" s="75"/>
      <c r="U165" s="81"/>
      <c r="V165" s="62"/>
      <c r="W165" s="75"/>
      <c r="X165" s="81"/>
      <c r="Y165" s="62"/>
      <c r="Z165" s="82"/>
      <c r="AA165" s="90">
        <f t="shared" si="2"/>
        <v>0</v>
      </c>
    </row>
    <row r="166" spans="1:27" hidden="1">
      <c r="A166" s="7" t="s">
        <v>762</v>
      </c>
      <c r="B166" s="51" t="s">
        <v>172</v>
      </c>
      <c r="C166" s="72"/>
      <c r="D166" s="62"/>
      <c r="E166" s="73"/>
      <c r="F166" s="72"/>
      <c r="G166" s="62"/>
      <c r="H166" s="75"/>
      <c r="I166" s="81"/>
      <c r="J166" s="62"/>
      <c r="K166" s="82"/>
      <c r="L166" s="81"/>
      <c r="M166" s="62"/>
      <c r="N166" s="82"/>
      <c r="O166" s="77"/>
      <c r="P166" s="62"/>
      <c r="Q166" s="73"/>
      <c r="R166" s="72"/>
      <c r="S166" s="62"/>
      <c r="T166" s="75"/>
      <c r="U166" s="81"/>
      <c r="V166" s="62"/>
      <c r="W166" s="75"/>
      <c r="X166" s="81"/>
      <c r="Y166" s="62"/>
      <c r="Z166" s="82"/>
      <c r="AA166" s="90">
        <f t="shared" si="2"/>
        <v>0</v>
      </c>
    </row>
    <row r="167" spans="1:27" hidden="1">
      <c r="A167" s="7" t="s">
        <v>763</v>
      </c>
      <c r="B167" s="51" t="s">
        <v>173</v>
      </c>
      <c r="C167" s="72"/>
      <c r="D167" s="62"/>
      <c r="E167" s="73"/>
      <c r="F167" s="72"/>
      <c r="G167" s="62"/>
      <c r="H167" s="75"/>
      <c r="I167" s="81"/>
      <c r="J167" s="62"/>
      <c r="K167" s="82"/>
      <c r="L167" s="81"/>
      <c r="M167" s="62"/>
      <c r="N167" s="82"/>
      <c r="O167" s="77"/>
      <c r="P167" s="62"/>
      <c r="Q167" s="73"/>
      <c r="R167" s="72"/>
      <c r="S167" s="62"/>
      <c r="T167" s="75"/>
      <c r="U167" s="81"/>
      <c r="V167" s="62"/>
      <c r="W167" s="75"/>
      <c r="X167" s="81"/>
      <c r="Y167" s="62"/>
      <c r="Z167" s="82"/>
      <c r="AA167" s="90">
        <f t="shared" si="2"/>
        <v>0</v>
      </c>
    </row>
    <row r="168" spans="1:27" hidden="1">
      <c r="A168" s="7" t="s">
        <v>764</v>
      </c>
      <c r="B168" s="51" t="s">
        <v>174</v>
      </c>
      <c r="C168" s="72"/>
      <c r="D168" s="62"/>
      <c r="E168" s="73"/>
      <c r="F168" s="72"/>
      <c r="G168" s="62"/>
      <c r="H168" s="75"/>
      <c r="I168" s="81"/>
      <c r="J168" s="62"/>
      <c r="K168" s="82"/>
      <c r="L168" s="81"/>
      <c r="M168" s="62"/>
      <c r="N168" s="82"/>
      <c r="O168" s="77"/>
      <c r="P168" s="62"/>
      <c r="Q168" s="73"/>
      <c r="R168" s="72"/>
      <c r="S168" s="62"/>
      <c r="T168" s="75"/>
      <c r="U168" s="81"/>
      <c r="V168" s="62"/>
      <c r="W168" s="75"/>
      <c r="X168" s="81"/>
      <c r="Y168" s="62"/>
      <c r="Z168" s="82"/>
      <c r="AA168" s="90">
        <f t="shared" si="2"/>
        <v>0</v>
      </c>
    </row>
    <row r="169" spans="1:27" hidden="1">
      <c r="A169" s="7" t="s">
        <v>765</v>
      </c>
      <c r="B169" s="51" t="s">
        <v>175</v>
      </c>
      <c r="C169" s="72"/>
      <c r="D169" s="62"/>
      <c r="E169" s="73"/>
      <c r="F169" s="72"/>
      <c r="G169" s="62"/>
      <c r="H169" s="75"/>
      <c r="I169" s="81"/>
      <c r="J169" s="62"/>
      <c r="K169" s="82"/>
      <c r="L169" s="81"/>
      <c r="M169" s="62"/>
      <c r="N169" s="82"/>
      <c r="O169" s="77"/>
      <c r="P169" s="62"/>
      <c r="Q169" s="73"/>
      <c r="R169" s="72"/>
      <c r="S169" s="62"/>
      <c r="T169" s="75"/>
      <c r="U169" s="81"/>
      <c r="V169" s="62"/>
      <c r="W169" s="75"/>
      <c r="X169" s="81"/>
      <c r="Y169" s="62"/>
      <c r="Z169" s="82"/>
      <c r="AA169" s="90">
        <f t="shared" si="2"/>
        <v>0</v>
      </c>
    </row>
    <row r="170" spans="1:27" hidden="1">
      <c r="A170" s="7" t="s">
        <v>766</v>
      </c>
      <c r="B170" s="51" t="s">
        <v>176</v>
      </c>
      <c r="C170" s="72"/>
      <c r="D170" s="62"/>
      <c r="E170" s="73"/>
      <c r="F170" s="72"/>
      <c r="G170" s="62"/>
      <c r="H170" s="75"/>
      <c r="I170" s="81"/>
      <c r="J170" s="62"/>
      <c r="K170" s="82"/>
      <c r="L170" s="81"/>
      <c r="M170" s="62"/>
      <c r="N170" s="82"/>
      <c r="O170" s="77"/>
      <c r="P170" s="62"/>
      <c r="Q170" s="73"/>
      <c r="R170" s="72"/>
      <c r="S170" s="62"/>
      <c r="T170" s="75"/>
      <c r="U170" s="81"/>
      <c r="V170" s="62"/>
      <c r="W170" s="75"/>
      <c r="X170" s="81"/>
      <c r="Y170" s="62"/>
      <c r="Z170" s="82"/>
      <c r="AA170" s="90">
        <f t="shared" si="2"/>
        <v>0</v>
      </c>
    </row>
    <row r="171" spans="1:27" hidden="1">
      <c r="A171" s="7" t="s">
        <v>767</v>
      </c>
      <c r="B171" s="51" t="s">
        <v>177</v>
      </c>
      <c r="C171" s="72"/>
      <c r="D171" s="62"/>
      <c r="E171" s="73"/>
      <c r="F171" s="72"/>
      <c r="G171" s="62"/>
      <c r="H171" s="75"/>
      <c r="I171" s="81"/>
      <c r="J171" s="62"/>
      <c r="K171" s="82"/>
      <c r="L171" s="81"/>
      <c r="M171" s="62"/>
      <c r="N171" s="82"/>
      <c r="O171" s="77"/>
      <c r="P171" s="62"/>
      <c r="Q171" s="73"/>
      <c r="R171" s="72"/>
      <c r="S171" s="62"/>
      <c r="T171" s="75"/>
      <c r="U171" s="81"/>
      <c r="V171" s="62"/>
      <c r="W171" s="75"/>
      <c r="X171" s="81"/>
      <c r="Y171" s="62"/>
      <c r="Z171" s="82"/>
      <c r="AA171" s="90">
        <f t="shared" si="2"/>
        <v>0</v>
      </c>
    </row>
    <row r="172" spans="1:27" hidden="1">
      <c r="A172" s="7" t="s">
        <v>768</v>
      </c>
      <c r="B172" s="51" t="s">
        <v>178</v>
      </c>
      <c r="C172" s="72"/>
      <c r="D172" s="62"/>
      <c r="E172" s="73"/>
      <c r="F172" s="72"/>
      <c r="G172" s="62"/>
      <c r="H172" s="75"/>
      <c r="I172" s="81"/>
      <c r="J172" s="62"/>
      <c r="K172" s="82"/>
      <c r="L172" s="81"/>
      <c r="M172" s="62"/>
      <c r="N172" s="82"/>
      <c r="O172" s="77"/>
      <c r="P172" s="62"/>
      <c r="Q172" s="73"/>
      <c r="R172" s="72"/>
      <c r="S172" s="62"/>
      <c r="T172" s="75"/>
      <c r="U172" s="81"/>
      <c r="V172" s="62"/>
      <c r="W172" s="75"/>
      <c r="X172" s="81"/>
      <c r="Y172" s="62"/>
      <c r="Z172" s="82"/>
      <c r="AA172" s="90">
        <f t="shared" si="2"/>
        <v>0</v>
      </c>
    </row>
    <row r="173" spans="1:27" hidden="1">
      <c r="A173" s="7" t="s">
        <v>769</v>
      </c>
      <c r="B173" s="51" t="s">
        <v>179</v>
      </c>
      <c r="C173" s="72"/>
      <c r="D173" s="62"/>
      <c r="E173" s="73"/>
      <c r="F173" s="72"/>
      <c r="G173" s="62"/>
      <c r="H173" s="75"/>
      <c r="I173" s="81"/>
      <c r="J173" s="62"/>
      <c r="K173" s="82"/>
      <c r="L173" s="81"/>
      <c r="M173" s="62"/>
      <c r="N173" s="82"/>
      <c r="O173" s="77"/>
      <c r="P173" s="62"/>
      <c r="Q173" s="73"/>
      <c r="R173" s="72"/>
      <c r="S173" s="62"/>
      <c r="T173" s="75"/>
      <c r="U173" s="81"/>
      <c r="V173" s="62"/>
      <c r="W173" s="75"/>
      <c r="X173" s="81"/>
      <c r="Y173" s="62"/>
      <c r="Z173" s="82"/>
      <c r="AA173" s="90">
        <f t="shared" si="2"/>
        <v>0</v>
      </c>
    </row>
    <row r="174" spans="1:27" hidden="1">
      <c r="A174" s="7" t="s">
        <v>770</v>
      </c>
      <c r="B174" s="51" t="s">
        <v>180</v>
      </c>
      <c r="C174" s="72"/>
      <c r="D174" s="62"/>
      <c r="E174" s="73"/>
      <c r="F174" s="72"/>
      <c r="G174" s="62"/>
      <c r="H174" s="75"/>
      <c r="I174" s="81"/>
      <c r="J174" s="62"/>
      <c r="K174" s="82"/>
      <c r="L174" s="81"/>
      <c r="M174" s="62"/>
      <c r="N174" s="82"/>
      <c r="O174" s="77"/>
      <c r="P174" s="62"/>
      <c r="Q174" s="73"/>
      <c r="R174" s="72"/>
      <c r="S174" s="62"/>
      <c r="T174" s="75"/>
      <c r="U174" s="81"/>
      <c r="V174" s="62"/>
      <c r="W174" s="75"/>
      <c r="X174" s="81"/>
      <c r="Y174" s="62"/>
      <c r="Z174" s="82"/>
      <c r="AA174" s="90">
        <f t="shared" si="2"/>
        <v>0</v>
      </c>
    </row>
    <row r="175" spans="1:27" hidden="1">
      <c r="A175" s="7" t="s">
        <v>771</v>
      </c>
      <c r="B175" s="51" t="s">
        <v>181</v>
      </c>
      <c r="C175" s="72"/>
      <c r="D175" s="62"/>
      <c r="E175" s="73"/>
      <c r="F175" s="72"/>
      <c r="G175" s="62"/>
      <c r="H175" s="75"/>
      <c r="I175" s="81"/>
      <c r="J175" s="62"/>
      <c r="K175" s="82"/>
      <c r="L175" s="81"/>
      <c r="M175" s="62"/>
      <c r="N175" s="82"/>
      <c r="O175" s="77"/>
      <c r="P175" s="62"/>
      <c r="Q175" s="73"/>
      <c r="R175" s="72"/>
      <c r="S175" s="62"/>
      <c r="T175" s="75"/>
      <c r="U175" s="81"/>
      <c r="V175" s="62"/>
      <c r="W175" s="75"/>
      <c r="X175" s="81"/>
      <c r="Y175" s="62"/>
      <c r="Z175" s="82"/>
      <c r="AA175" s="90">
        <f t="shared" si="2"/>
        <v>0</v>
      </c>
    </row>
    <row r="176" spans="1:27" hidden="1">
      <c r="A176" s="7" t="s">
        <v>772</v>
      </c>
      <c r="B176" s="51" t="s">
        <v>182</v>
      </c>
      <c r="C176" s="72"/>
      <c r="D176" s="62"/>
      <c r="E176" s="73"/>
      <c r="F176" s="72"/>
      <c r="G176" s="62"/>
      <c r="H176" s="75"/>
      <c r="I176" s="81"/>
      <c r="J176" s="62"/>
      <c r="K176" s="82"/>
      <c r="L176" s="81"/>
      <c r="M176" s="62"/>
      <c r="N176" s="82"/>
      <c r="O176" s="77"/>
      <c r="P176" s="62"/>
      <c r="Q176" s="73"/>
      <c r="R176" s="72"/>
      <c r="S176" s="62"/>
      <c r="T176" s="75"/>
      <c r="U176" s="81"/>
      <c r="V176" s="62"/>
      <c r="W176" s="75"/>
      <c r="X176" s="81"/>
      <c r="Y176" s="62"/>
      <c r="Z176" s="82"/>
      <c r="AA176" s="90">
        <f t="shared" si="2"/>
        <v>0</v>
      </c>
    </row>
    <row r="177" spans="1:28" hidden="1">
      <c r="A177" s="7" t="s">
        <v>773</v>
      </c>
      <c r="B177" s="51" t="s">
        <v>183</v>
      </c>
      <c r="C177" s="72"/>
      <c r="D177" s="62"/>
      <c r="E177" s="73"/>
      <c r="F177" s="72"/>
      <c r="G177" s="62"/>
      <c r="H177" s="75"/>
      <c r="I177" s="81"/>
      <c r="J177" s="62"/>
      <c r="K177" s="82"/>
      <c r="L177" s="81"/>
      <c r="M177" s="62"/>
      <c r="N177" s="82"/>
      <c r="O177" s="77"/>
      <c r="P177" s="62"/>
      <c r="Q177" s="73"/>
      <c r="R177" s="72"/>
      <c r="S177" s="62"/>
      <c r="T177" s="75"/>
      <c r="U177" s="81"/>
      <c r="V177" s="62"/>
      <c r="W177" s="75"/>
      <c r="X177" s="81"/>
      <c r="Y177" s="62"/>
      <c r="Z177" s="82"/>
      <c r="AA177" s="90">
        <f t="shared" si="2"/>
        <v>0</v>
      </c>
    </row>
    <row r="178" spans="1:28" hidden="1">
      <c r="A178" s="7" t="s">
        <v>774</v>
      </c>
      <c r="B178" s="51" t="s">
        <v>184</v>
      </c>
      <c r="C178" s="72"/>
      <c r="D178" s="62"/>
      <c r="E178" s="73"/>
      <c r="F178" s="72"/>
      <c r="G178" s="62"/>
      <c r="H178" s="75"/>
      <c r="I178" s="81"/>
      <c r="J178" s="62"/>
      <c r="K178" s="82"/>
      <c r="L178" s="81"/>
      <c r="M178" s="62"/>
      <c r="N178" s="82"/>
      <c r="O178" s="77"/>
      <c r="P178" s="62"/>
      <c r="Q178" s="73"/>
      <c r="R178" s="72"/>
      <c r="S178" s="62"/>
      <c r="T178" s="75"/>
      <c r="U178" s="81"/>
      <c r="V178" s="62"/>
      <c r="W178" s="75"/>
      <c r="X178" s="81"/>
      <c r="Y178" s="62"/>
      <c r="Z178" s="82"/>
      <c r="AA178" s="90">
        <f t="shared" si="2"/>
        <v>0</v>
      </c>
    </row>
    <row r="179" spans="1:28" hidden="1">
      <c r="A179" s="7" t="s">
        <v>775</v>
      </c>
      <c r="B179" s="51" t="s">
        <v>185</v>
      </c>
      <c r="C179" s="72"/>
      <c r="D179" s="62"/>
      <c r="E179" s="73"/>
      <c r="F179" s="72"/>
      <c r="G179" s="62"/>
      <c r="H179" s="75"/>
      <c r="I179" s="81"/>
      <c r="J179" s="62"/>
      <c r="K179" s="82"/>
      <c r="L179" s="81"/>
      <c r="M179" s="62"/>
      <c r="N179" s="82"/>
      <c r="O179" s="77"/>
      <c r="P179" s="62"/>
      <c r="Q179" s="73"/>
      <c r="R179" s="72"/>
      <c r="S179" s="62"/>
      <c r="T179" s="75"/>
      <c r="U179" s="81"/>
      <c r="V179" s="62"/>
      <c r="W179" s="75"/>
      <c r="X179" s="81"/>
      <c r="Y179" s="62"/>
      <c r="Z179" s="82"/>
      <c r="AA179" s="90">
        <f t="shared" si="2"/>
        <v>0</v>
      </c>
    </row>
    <row r="180" spans="1:28" hidden="1">
      <c r="A180" s="7" t="s">
        <v>776</v>
      </c>
      <c r="B180" s="51" t="s">
        <v>186</v>
      </c>
      <c r="C180" s="72"/>
      <c r="D180" s="62"/>
      <c r="E180" s="73"/>
      <c r="F180" s="72"/>
      <c r="G180" s="62"/>
      <c r="H180" s="75"/>
      <c r="I180" s="81"/>
      <c r="J180" s="62"/>
      <c r="K180" s="82"/>
      <c r="L180" s="81"/>
      <c r="M180" s="62"/>
      <c r="N180" s="82"/>
      <c r="O180" s="77"/>
      <c r="P180" s="62"/>
      <c r="Q180" s="73"/>
      <c r="R180" s="72"/>
      <c r="S180" s="62"/>
      <c r="T180" s="75"/>
      <c r="U180" s="81"/>
      <c r="V180" s="62"/>
      <c r="W180" s="75"/>
      <c r="X180" s="81"/>
      <c r="Y180" s="62"/>
      <c r="Z180" s="82"/>
      <c r="AA180" s="90">
        <f t="shared" si="2"/>
        <v>0</v>
      </c>
    </row>
    <row r="181" spans="1:28" hidden="1">
      <c r="A181" s="7" t="s">
        <v>777</v>
      </c>
      <c r="B181" s="51" t="s">
        <v>187</v>
      </c>
      <c r="C181" s="72"/>
      <c r="D181" s="62"/>
      <c r="E181" s="73"/>
      <c r="F181" s="72"/>
      <c r="G181" s="62"/>
      <c r="H181" s="75"/>
      <c r="I181" s="81"/>
      <c r="J181" s="62"/>
      <c r="K181" s="82"/>
      <c r="L181" s="81"/>
      <c r="M181" s="62"/>
      <c r="N181" s="82"/>
      <c r="O181" s="77"/>
      <c r="P181" s="62"/>
      <c r="Q181" s="73"/>
      <c r="R181" s="72"/>
      <c r="S181" s="62"/>
      <c r="T181" s="75"/>
      <c r="U181" s="81"/>
      <c r="V181" s="62"/>
      <c r="W181" s="75"/>
      <c r="X181" s="81"/>
      <c r="Y181" s="62"/>
      <c r="Z181" s="82"/>
      <c r="AA181" s="90">
        <f t="shared" si="2"/>
        <v>0</v>
      </c>
    </row>
    <row r="182" spans="1:28" hidden="1">
      <c r="A182" s="7" t="s">
        <v>778</v>
      </c>
      <c r="B182" s="51" t="s">
        <v>188</v>
      </c>
      <c r="C182" s="72"/>
      <c r="D182" s="62"/>
      <c r="E182" s="73"/>
      <c r="F182" s="72"/>
      <c r="G182" s="62"/>
      <c r="H182" s="75"/>
      <c r="I182" s="81"/>
      <c r="J182" s="62"/>
      <c r="K182" s="82"/>
      <c r="L182" s="81"/>
      <c r="M182" s="62"/>
      <c r="N182" s="82"/>
      <c r="O182" s="77"/>
      <c r="P182" s="62"/>
      <c r="Q182" s="73"/>
      <c r="R182" s="72"/>
      <c r="S182" s="62"/>
      <c r="T182" s="75"/>
      <c r="U182" s="81"/>
      <c r="V182" s="62"/>
      <c r="W182" s="75"/>
      <c r="X182" s="81"/>
      <c r="Y182" s="62"/>
      <c r="Z182" s="82"/>
      <c r="AA182" s="90">
        <f t="shared" si="2"/>
        <v>0</v>
      </c>
    </row>
    <row r="183" spans="1:28">
      <c r="A183" s="7" t="s">
        <v>779</v>
      </c>
      <c r="B183" s="51" t="s">
        <v>569</v>
      </c>
      <c r="C183" s="72"/>
      <c r="D183" s="62"/>
      <c r="E183" s="73"/>
      <c r="F183" s="72"/>
      <c r="G183" s="62"/>
      <c r="H183" s="75"/>
      <c r="I183" s="81"/>
      <c r="J183" s="62"/>
      <c r="K183" s="82"/>
      <c r="L183" s="81"/>
      <c r="M183" s="62"/>
      <c r="N183" s="82"/>
      <c r="O183" s="77"/>
      <c r="P183" s="62"/>
      <c r="Q183" s="73"/>
      <c r="R183" s="72"/>
      <c r="S183" s="62"/>
      <c r="T183" s="75"/>
      <c r="U183" s="81"/>
      <c r="V183" s="62"/>
      <c r="W183" s="75"/>
      <c r="X183" s="81"/>
      <c r="Y183" s="62"/>
      <c r="Z183" s="82"/>
      <c r="AA183" s="90">
        <f t="shared" si="2"/>
        <v>0</v>
      </c>
      <c r="AB183" s="9" t="s">
        <v>1212</v>
      </c>
    </row>
    <row r="184" spans="1:28" hidden="1">
      <c r="A184" s="7" t="s">
        <v>780</v>
      </c>
      <c r="B184" s="51" t="s">
        <v>190</v>
      </c>
      <c r="C184" s="72"/>
      <c r="D184" s="62"/>
      <c r="E184" s="73"/>
      <c r="F184" s="72"/>
      <c r="G184" s="62"/>
      <c r="H184" s="75"/>
      <c r="I184" s="81"/>
      <c r="J184" s="62"/>
      <c r="K184" s="82"/>
      <c r="L184" s="81"/>
      <c r="M184" s="62"/>
      <c r="N184" s="82"/>
      <c r="O184" s="77"/>
      <c r="P184" s="62"/>
      <c r="Q184" s="73"/>
      <c r="R184" s="72"/>
      <c r="S184" s="62"/>
      <c r="T184" s="75"/>
      <c r="U184" s="81"/>
      <c r="V184" s="62"/>
      <c r="W184" s="75"/>
      <c r="X184" s="81"/>
      <c r="Y184" s="62"/>
      <c r="Z184" s="82"/>
      <c r="AA184" s="90">
        <f t="shared" si="2"/>
        <v>0</v>
      </c>
    </row>
    <row r="185" spans="1:28" hidden="1">
      <c r="A185" s="7" t="s">
        <v>781</v>
      </c>
      <c r="B185" s="51" t="s">
        <v>191</v>
      </c>
      <c r="C185" s="72"/>
      <c r="D185" s="62"/>
      <c r="E185" s="73"/>
      <c r="F185" s="72"/>
      <c r="G185" s="62"/>
      <c r="H185" s="75"/>
      <c r="I185" s="81"/>
      <c r="J185" s="62"/>
      <c r="K185" s="82"/>
      <c r="L185" s="81"/>
      <c r="M185" s="62"/>
      <c r="N185" s="82"/>
      <c r="O185" s="77"/>
      <c r="P185" s="62"/>
      <c r="Q185" s="73"/>
      <c r="R185" s="72"/>
      <c r="S185" s="62"/>
      <c r="T185" s="75"/>
      <c r="U185" s="81"/>
      <c r="V185" s="62"/>
      <c r="W185" s="75"/>
      <c r="X185" s="81"/>
      <c r="Y185" s="62"/>
      <c r="Z185" s="82"/>
      <c r="AA185" s="90">
        <f t="shared" si="2"/>
        <v>0</v>
      </c>
    </row>
    <row r="186" spans="1:28" hidden="1">
      <c r="A186" s="7" t="s">
        <v>782</v>
      </c>
      <c r="B186" s="51" t="s">
        <v>192</v>
      </c>
      <c r="C186" s="72"/>
      <c r="D186" s="62"/>
      <c r="E186" s="73"/>
      <c r="F186" s="72"/>
      <c r="G186" s="62"/>
      <c r="H186" s="75"/>
      <c r="I186" s="81"/>
      <c r="J186" s="62"/>
      <c r="K186" s="82"/>
      <c r="L186" s="81"/>
      <c r="M186" s="62"/>
      <c r="N186" s="82"/>
      <c r="O186" s="77"/>
      <c r="P186" s="62"/>
      <c r="Q186" s="73"/>
      <c r="R186" s="72"/>
      <c r="S186" s="62"/>
      <c r="T186" s="75"/>
      <c r="U186" s="81"/>
      <c r="V186" s="62"/>
      <c r="W186" s="75"/>
      <c r="X186" s="81"/>
      <c r="Y186" s="62"/>
      <c r="Z186" s="82"/>
      <c r="AA186" s="90">
        <f t="shared" si="2"/>
        <v>0</v>
      </c>
    </row>
    <row r="187" spans="1:28" hidden="1">
      <c r="A187" s="7" t="s">
        <v>783</v>
      </c>
      <c r="B187" s="51" t="s">
        <v>193</v>
      </c>
      <c r="C187" s="72"/>
      <c r="D187" s="62"/>
      <c r="E187" s="73"/>
      <c r="F187" s="72"/>
      <c r="G187" s="62"/>
      <c r="H187" s="75"/>
      <c r="I187" s="81"/>
      <c r="J187" s="62"/>
      <c r="K187" s="82"/>
      <c r="L187" s="81"/>
      <c r="M187" s="62"/>
      <c r="N187" s="82"/>
      <c r="O187" s="77"/>
      <c r="P187" s="62"/>
      <c r="Q187" s="73"/>
      <c r="R187" s="72"/>
      <c r="S187" s="62"/>
      <c r="T187" s="75"/>
      <c r="U187" s="81"/>
      <c r="V187" s="62"/>
      <c r="W187" s="75"/>
      <c r="X187" s="81"/>
      <c r="Y187" s="62"/>
      <c r="Z187" s="82"/>
      <c r="AA187" s="90">
        <f t="shared" si="2"/>
        <v>0</v>
      </c>
    </row>
    <row r="188" spans="1:28" hidden="1">
      <c r="A188" s="7" t="s">
        <v>784</v>
      </c>
      <c r="B188" s="51" t="s">
        <v>194</v>
      </c>
      <c r="C188" s="72"/>
      <c r="D188" s="62"/>
      <c r="E188" s="73"/>
      <c r="F188" s="72"/>
      <c r="G188" s="62"/>
      <c r="H188" s="75"/>
      <c r="I188" s="81"/>
      <c r="J188" s="62"/>
      <c r="K188" s="82"/>
      <c r="L188" s="81"/>
      <c r="M188" s="62"/>
      <c r="N188" s="82"/>
      <c r="O188" s="77"/>
      <c r="P188" s="62"/>
      <c r="Q188" s="73"/>
      <c r="R188" s="72"/>
      <c r="S188" s="62"/>
      <c r="T188" s="75"/>
      <c r="U188" s="81"/>
      <c r="V188" s="62"/>
      <c r="W188" s="75"/>
      <c r="X188" s="81"/>
      <c r="Y188" s="62"/>
      <c r="Z188" s="82"/>
      <c r="AA188" s="90">
        <f t="shared" si="2"/>
        <v>0</v>
      </c>
    </row>
    <row r="189" spans="1:28" hidden="1">
      <c r="A189" s="7" t="s">
        <v>785</v>
      </c>
      <c r="B189" s="51" t="s">
        <v>195</v>
      </c>
      <c r="C189" s="72"/>
      <c r="D189" s="62"/>
      <c r="E189" s="73"/>
      <c r="F189" s="72"/>
      <c r="G189" s="62"/>
      <c r="H189" s="75"/>
      <c r="I189" s="81"/>
      <c r="J189" s="62"/>
      <c r="K189" s="82"/>
      <c r="L189" s="81"/>
      <c r="M189" s="62"/>
      <c r="N189" s="82"/>
      <c r="O189" s="77"/>
      <c r="P189" s="62"/>
      <c r="Q189" s="73"/>
      <c r="R189" s="72"/>
      <c r="S189" s="62"/>
      <c r="T189" s="75"/>
      <c r="U189" s="81"/>
      <c r="V189" s="62"/>
      <c r="W189" s="75"/>
      <c r="X189" s="81"/>
      <c r="Y189" s="62"/>
      <c r="Z189" s="82"/>
      <c r="AA189" s="90">
        <f t="shared" si="2"/>
        <v>0</v>
      </c>
    </row>
    <row r="190" spans="1:28" hidden="1">
      <c r="A190" s="7" t="s">
        <v>786</v>
      </c>
      <c r="B190" s="51" t="s">
        <v>196</v>
      </c>
      <c r="C190" s="72"/>
      <c r="D190" s="62"/>
      <c r="E190" s="73"/>
      <c r="F190" s="72"/>
      <c r="G190" s="62"/>
      <c r="H190" s="75"/>
      <c r="I190" s="81"/>
      <c r="J190" s="62"/>
      <c r="K190" s="82"/>
      <c r="L190" s="81"/>
      <c r="M190" s="62"/>
      <c r="N190" s="82"/>
      <c r="O190" s="77"/>
      <c r="P190" s="62"/>
      <c r="Q190" s="73"/>
      <c r="R190" s="72"/>
      <c r="S190" s="62"/>
      <c r="T190" s="75"/>
      <c r="U190" s="81"/>
      <c r="V190" s="62"/>
      <c r="W190" s="75"/>
      <c r="X190" s="81"/>
      <c r="Y190" s="62"/>
      <c r="Z190" s="82"/>
      <c r="AA190" s="90">
        <f t="shared" si="2"/>
        <v>0</v>
      </c>
    </row>
    <row r="191" spans="1:28" hidden="1">
      <c r="A191" s="7" t="s">
        <v>787</v>
      </c>
      <c r="B191" s="51" t="s">
        <v>197</v>
      </c>
      <c r="C191" s="72"/>
      <c r="D191" s="62"/>
      <c r="E191" s="73"/>
      <c r="F191" s="72"/>
      <c r="G191" s="62"/>
      <c r="H191" s="75"/>
      <c r="I191" s="81"/>
      <c r="J191" s="62"/>
      <c r="K191" s="82"/>
      <c r="L191" s="81"/>
      <c r="M191" s="62"/>
      <c r="N191" s="82"/>
      <c r="O191" s="77"/>
      <c r="P191" s="62"/>
      <c r="Q191" s="73"/>
      <c r="R191" s="72"/>
      <c r="S191" s="62"/>
      <c r="T191" s="75"/>
      <c r="U191" s="81"/>
      <c r="V191" s="62"/>
      <c r="W191" s="75"/>
      <c r="X191" s="81"/>
      <c r="Y191" s="62"/>
      <c r="Z191" s="82"/>
      <c r="AA191" s="90">
        <f t="shared" si="2"/>
        <v>0</v>
      </c>
    </row>
    <row r="192" spans="1:28" hidden="1">
      <c r="A192" s="7" t="s">
        <v>788</v>
      </c>
      <c r="B192" s="51" t="s">
        <v>198</v>
      </c>
      <c r="C192" s="72"/>
      <c r="D192" s="62"/>
      <c r="E192" s="73"/>
      <c r="F192" s="72"/>
      <c r="G192" s="62"/>
      <c r="H192" s="75"/>
      <c r="I192" s="81"/>
      <c r="J192" s="62"/>
      <c r="K192" s="82"/>
      <c r="L192" s="81"/>
      <c r="M192" s="62"/>
      <c r="N192" s="82"/>
      <c r="O192" s="77"/>
      <c r="P192" s="62"/>
      <c r="Q192" s="73"/>
      <c r="R192" s="72"/>
      <c r="S192" s="62"/>
      <c r="T192" s="75"/>
      <c r="U192" s="81"/>
      <c r="V192" s="62"/>
      <c r="W192" s="75"/>
      <c r="X192" s="81"/>
      <c r="Y192" s="62"/>
      <c r="Z192" s="82"/>
      <c r="AA192" s="90">
        <f t="shared" si="2"/>
        <v>0</v>
      </c>
    </row>
    <row r="193" spans="1:28" hidden="1">
      <c r="A193" s="7" t="s">
        <v>789</v>
      </c>
      <c r="B193" s="51" t="s">
        <v>199</v>
      </c>
      <c r="C193" s="72"/>
      <c r="D193" s="62"/>
      <c r="E193" s="73"/>
      <c r="F193" s="72"/>
      <c r="G193" s="62"/>
      <c r="H193" s="75"/>
      <c r="I193" s="81"/>
      <c r="J193" s="62"/>
      <c r="K193" s="82"/>
      <c r="L193" s="81"/>
      <c r="M193" s="62"/>
      <c r="N193" s="82"/>
      <c r="O193" s="77"/>
      <c r="P193" s="62"/>
      <c r="Q193" s="73"/>
      <c r="R193" s="72"/>
      <c r="S193" s="62"/>
      <c r="T193" s="75"/>
      <c r="U193" s="81"/>
      <c r="V193" s="62"/>
      <c r="W193" s="75"/>
      <c r="X193" s="81"/>
      <c r="Y193" s="62"/>
      <c r="Z193" s="82"/>
      <c r="AA193" s="90">
        <f t="shared" si="2"/>
        <v>0</v>
      </c>
    </row>
    <row r="194" spans="1:28" hidden="1">
      <c r="A194" s="7" t="s">
        <v>790</v>
      </c>
      <c r="B194" s="51" t="s">
        <v>200</v>
      </c>
      <c r="C194" s="72"/>
      <c r="D194" s="62"/>
      <c r="E194" s="73"/>
      <c r="F194" s="72"/>
      <c r="G194" s="62"/>
      <c r="H194" s="75"/>
      <c r="I194" s="81"/>
      <c r="J194" s="62"/>
      <c r="K194" s="82"/>
      <c r="L194" s="81"/>
      <c r="M194" s="62"/>
      <c r="N194" s="82"/>
      <c r="O194" s="77"/>
      <c r="P194" s="62"/>
      <c r="Q194" s="73"/>
      <c r="R194" s="72"/>
      <c r="S194" s="62"/>
      <c r="T194" s="75"/>
      <c r="U194" s="81"/>
      <c r="V194" s="62"/>
      <c r="W194" s="75"/>
      <c r="X194" s="81"/>
      <c r="Y194" s="62"/>
      <c r="Z194" s="82"/>
      <c r="AA194" s="90">
        <f t="shared" si="2"/>
        <v>0</v>
      </c>
    </row>
    <row r="195" spans="1:28" hidden="1">
      <c r="A195" s="7" t="s">
        <v>791</v>
      </c>
      <c r="B195" s="51" t="s">
        <v>201</v>
      </c>
      <c r="C195" s="72"/>
      <c r="D195" s="62"/>
      <c r="E195" s="73"/>
      <c r="F195" s="72"/>
      <c r="G195" s="62"/>
      <c r="H195" s="75"/>
      <c r="I195" s="81"/>
      <c r="J195" s="62"/>
      <c r="K195" s="82"/>
      <c r="L195" s="81"/>
      <c r="M195" s="62"/>
      <c r="N195" s="82"/>
      <c r="O195" s="77"/>
      <c r="P195" s="62"/>
      <c r="Q195" s="73"/>
      <c r="R195" s="72"/>
      <c r="S195" s="62"/>
      <c r="T195" s="75"/>
      <c r="U195" s="81"/>
      <c r="V195" s="62"/>
      <c r="W195" s="75"/>
      <c r="X195" s="81"/>
      <c r="Y195" s="62"/>
      <c r="Z195" s="82"/>
      <c r="AA195" s="90">
        <f t="shared" si="2"/>
        <v>0</v>
      </c>
    </row>
    <row r="196" spans="1:28" hidden="1">
      <c r="A196" s="7" t="s">
        <v>792</v>
      </c>
      <c r="B196" s="51" t="s">
        <v>202</v>
      </c>
      <c r="C196" s="72"/>
      <c r="D196" s="62"/>
      <c r="E196" s="73"/>
      <c r="F196" s="72"/>
      <c r="G196" s="62"/>
      <c r="H196" s="75"/>
      <c r="I196" s="81"/>
      <c r="J196" s="62"/>
      <c r="K196" s="82"/>
      <c r="L196" s="81"/>
      <c r="M196" s="62"/>
      <c r="N196" s="82"/>
      <c r="O196" s="77"/>
      <c r="P196" s="62"/>
      <c r="Q196" s="73"/>
      <c r="R196" s="72"/>
      <c r="S196" s="62"/>
      <c r="T196" s="75"/>
      <c r="U196" s="81"/>
      <c r="V196" s="62"/>
      <c r="W196" s="75"/>
      <c r="X196" s="81"/>
      <c r="Y196" s="62"/>
      <c r="Z196" s="82"/>
      <c r="AA196" s="90">
        <f t="shared" ref="AA196:AA259" si="3">SUM(C196:Z196)</f>
        <v>0</v>
      </c>
    </row>
    <row r="197" spans="1:28" hidden="1">
      <c r="A197" s="7" t="s">
        <v>793</v>
      </c>
      <c r="B197" s="51" t="s">
        <v>203</v>
      </c>
      <c r="C197" s="72"/>
      <c r="D197" s="62"/>
      <c r="E197" s="73"/>
      <c r="F197" s="72"/>
      <c r="G197" s="62"/>
      <c r="H197" s="75"/>
      <c r="I197" s="81"/>
      <c r="J197" s="62"/>
      <c r="K197" s="82"/>
      <c r="L197" s="81"/>
      <c r="M197" s="62"/>
      <c r="N197" s="82"/>
      <c r="O197" s="77"/>
      <c r="P197" s="62"/>
      <c r="Q197" s="73"/>
      <c r="R197" s="72"/>
      <c r="S197" s="62"/>
      <c r="T197" s="75"/>
      <c r="U197" s="81"/>
      <c r="V197" s="62"/>
      <c r="W197" s="75"/>
      <c r="X197" s="81"/>
      <c r="Y197" s="62"/>
      <c r="Z197" s="82"/>
      <c r="AA197" s="90">
        <f t="shared" si="3"/>
        <v>0</v>
      </c>
    </row>
    <row r="198" spans="1:28" hidden="1">
      <c r="A198" s="7" t="s">
        <v>794</v>
      </c>
      <c r="B198" s="51" t="s">
        <v>204</v>
      </c>
      <c r="C198" s="72"/>
      <c r="D198" s="62"/>
      <c r="E198" s="73"/>
      <c r="F198" s="72"/>
      <c r="G198" s="62"/>
      <c r="H198" s="75"/>
      <c r="I198" s="81"/>
      <c r="J198" s="62"/>
      <c r="K198" s="82"/>
      <c r="L198" s="81"/>
      <c r="M198" s="62"/>
      <c r="N198" s="82"/>
      <c r="O198" s="77"/>
      <c r="P198" s="62"/>
      <c r="Q198" s="73"/>
      <c r="R198" s="72"/>
      <c r="S198" s="62"/>
      <c r="T198" s="75"/>
      <c r="U198" s="81"/>
      <c r="V198" s="62"/>
      <c r="W198" s="75"/>
      <c r="X198" s="81"/>
      <c r="Y198" s="62"/>
      <c r="Z198" s="82"/>
      <c r="AA198" s="90">
        <f t="shared" si="3"/>
        <v>0</v>
      </c>
    </row>
    <row r="199" spans="1:28" hidden="1">
      <c r="A199" s="7" t="s">
        <v>795</v>
      </c>
      <c r="B199" s="51" t="s">
        <v>205</v>
      </c>
      <c r="C199" s="72"/>
      <c r="D199" s="62"/>
      <c r="E199" s="73"/>
      <c r="F199" s="72"/>
      <c r="G199" s="62"/>
      <c r="H199" s="75"/>
      <c r="I199" s="81"/>
      <c r="J199" s="62"/>
      <c r="K199" s="82"/>
      <c r="L199" s="81"/>
      <c r="M199" s="62"/>
      <c r="N199" s="82"/>
      <c r="O199" s="77"/>
      <c r="P199" s="62"/>
      <c r="Q199" s="73"/>
      <c r="R199" s="72"/>
      <c r="S199" s="62"/>
      <c r="T199" s="75"/>
      <c r="U199" s="81"/>
      <c r="V199" s="62"/>
      <c r="W199" s="75"/>
      <c r="X199" s="81"/>
      <c r="Y199" s="62"/>
      <c r="Z199" s="82"/>
      <c r="AA199" s="90">
        <f t="shared" si="3"/>
        <v>0</v>
      </c>
    </row>
    <row r="200" spans="1:28" hidden="1">
      <c r="A200" s="7" t="s">
        <v>796</v>
      </c>
      <c r="B200" s="51" t="s">
        <v>206</v>
      </c>
      <c r="C200" s="72"/>
      <c r="D200" s="62"/>
      <c r="E200" s="73"/>
      <c r="F200" s="72"/>
      <c r="G200" s="62"/>
      <c r="H200" s="75"/>
      <c r="I200" s="81"/>
      <c r="J200" s="62"/>
      <c r="K200" s="82"/>
      <c r="L200" s="81"/>
      <c r="M200" s="62"/>
      <c r="N200" s="82"/>
      <c r="O200" s="77"/>
      <c r="P200" s="62"/>
      <c r="Q200" s="73"/>
      <c r="R200" s="72"/>
      <c r="S200" s="62"/>
      <c r="T200" s="75"/>
      <c r="U200" s="81"/>
      <c r="V200" s="62"/>
      <c r="W200" s="75"/>
      <c r="X200" s="81"/>
      <c r="Y200" s="62"/>
      <c r="Z200" s="82"/>
      <c r="AA200" s="90">
        <f t="shared" si="3"/>
        <v>0</v>
      </c>
    </row>
    <row r="201" spans="1:28" hidden="1">
      <c r="A201" s="7" t="s">
        <v>797</v>
      </c>
      <c r="B201" s="51" t="s">
        <v>207</v>
      </c>
      <c r="C201" s="72"/>
      <c r="D201" s="62"/>
      <c r="E201" s="73"/>
      <c r="F201" s="72"/>
      <c r="G201" s="62"/>
      <c r="H201" s="75"/>
      <c r="I201" s="81"/>
      <c r="J201" s="62"/>
      <c r="K201" s="82"/>
      <c r="L201" s="81"/>
      <c r="M201" s="62"/>
      <c r="N201" s="82"/>
      <c r="O201" s="77"/>
      <c r="P201" s="62"/>
      <c r="Q201" s="73"/>
      <c r="R201" s="72"/>
      <c r="S201" s="62"/>
      <c r="T201" s="75"/>
      <c r="U201" s="81"/>
      <c r="V201" s="62"/>
      <c r="W201" s="75"/>
      <c r="X201" s="81"/>
      <c r="Y201" s="62"/>
      <c r="Z201" s="82"/>
      <c r="AA201" s="90">
        <f t="shared" si="3"/>
        <v>0</v>
      </c>
    </row>
    <row r="202" spans="1:28" hidden="1">
      <c r="A202" s="7" t="s">
        <v>798</v>
      </c>
      <c r="B202" s="51" t="s">
        <v>799</v>
      </c>
      <c r="C202" s="72"/>
      <c r="D202" s="62"/>
      <c r="E202" s="73"/>
      <c r="F202" s="72"/>
      <c r="G202" s="62"/>
      <c r="H202" s="75"/>
      <c r="I202" s="81"/>
      <c r="J202" s="62"/>
      <c r="K202" s="82"/>
      <c r="L202" s="81"/>
      <c r="M202" s="62"/>
      <c r="N202" s="82"/>
      <c r="O202" s="77"/>
      <c r="P202" s="62"/>
      <c r="Q202" s="73"/>
      <c r="R202" s="72"/>
      <c r="S202" s="62"/>
      <c r="T202" s="75"/>
      <c r="U202" s="81"/>
      <c r="V202" s="62"/>
      <c r="W202" s="75"/>
      <c r="X202" s="81"/>
      <c r="Y202" s="62"/>
      <c r="Z202" s="82"/>
      <c r="AA202" s="90">
        <f t="shared" si="3"/>
        <v>0</v>
      </c>
    </row>
    <row r="203" spans="1:28" hidden="1">
      <c r="A203" s="7" t="s">
        <v>800</v>
      </c>
      <c r="B203" s="51" t="s">
        <v>208</v>
      </c>
      <c r="C203" s="72"/>
      <c r="D203" s="62"/>
      <c r="E203" s="73"/>
      <c r="F203" s="72"/>
      <c r="G203" s="62"/>
      <c r="H203" s="75"/>
      <c r="I203" s="81"/>
      <c r="J203" s="62"/>
      <c r="K203" s="82"/>
      <c r="L203" s="81"/>
      <c r="M203" s="62"/>
      <c r="N203" s="82"/>
      <c r="O203" s="77"/>
      <c r="P203" s="62"/>
      <c r="Q203" s="73"/>
      <c r="R203" s="72"/>
      <c r="S203" s="62"/>
      <c r="T203" s="75"/>
      <c r="U203" s="81"/>
      <c r="V203" s="62"/>
      <c r="W203" s="75"/>
      <c r="X203" s="81"/>
      <c r="Y203" s="62"/>
      <c r="Z203" s="82"/>
      <c r="AA203" s="90">
        <f t="shared" si="3"/>
        <v>0</v>
      </c>
    </row>
    <row r="204" spans="1:28" hidden="1">
      <c r="A204" s="7" t="s">
        <v>801</v>
      </c>
      <c r="B204" s="51" t="s">
        <v>802</v>
      </c>
      <c r="C204" s="72"/>
      <c r="D204" s="62"/>
      <c r="E204" s="73"/>
      <c r="F204" s="72"/>
      <c r="G204" s="62"/>
      <c r="H204" s="75"/>
      <c r="I204" s="81"/>
      <c r="J204" s="62"/>
      <c r="K204" s="82"/>
      <c r="L204" s="81"/>
      <c r="M204" s="62"/>
      <c r="N204" s="82"/>
      <c r="O204" s="77"/>
      <c r="P204" s="62"/>
      <c r="Q204" s="73"/>
      <c r="R204" s="72"/>
      <c r="S204" s="62"/>
      <c r="T204" s="75"/>
      <c r="U204" s="81"/>
      <c r="V204" s="62"/>
      <c r="W204" s="75"/>
      <c r="X204" s="81"/>
      <c r="Y204" s="62"/>
      <c r="Z204" s="82"/>
      <c r="AA204" s="90">
        <f t="shared" si="3"/>
        <v>0</v>
      </c>
    </row>
    <row r="205" spans="1:28" hidden="1">
      <c r="A205" s="7" t="s">
        <v>803</v>
      </c>
      <c r="B205" s="51" t="s">
        <v>209</v>
      </c>
      <c r="C205" s="72"/>
      <c r="D205" s="62"/>
      <c r="E205" s="73"/>
      <c r="F205" s="72"/>
      <c r="G205" s="62"/>
      <c r="H205" s="75"/>
      <c r="I205" s="81"/>
      <c r="J205" s="62"/>
      <c r="K205" s="82"/>
      <c r="L205" s="81"/>
      <c r="M205" s="62"/>
      <c r="N205" s="82"/>
      <c r="O205" s="77"/>
      <c r="P205" s="62"/>
      <c r="Q205" s="73"/>
      <c r="R205" s="72"/>
      <c r="S205" s="62"/>
      <c r="T205" s="75"/>
      <c r="U205" s="81"/>
      <c r="V205" s="62"/>
      <c r="W205" s="75"/>
      <c r="X205" s="81"/>
      <c r="Y205" s="62"/>
      <c r="Z205" s="82"/>
      <c r="AA205" s="90">
        <f t="shared" si="3"/>
        <v>0</v>
      </c>
    </row>
    <row r="206" spans="1:28" hidden="1">
      <c r="A206" s="7" t="s">
        <v>804</v>
      </c>
      <c r="B206" s="51" t="s">
        <v>210</v>
      </c>
      <c r="C206" s="72"/>
      <c r="D206" s="62"/>
      <c r="E206" s="73"/>
      <c r="F206" s="72"/>
      <c r="G206" s="62"/>
      <c r="H206" s="75"/>
      <c r="I206" s="81"/>
      <c r="J206" s="62"/>
      <c r="K206" s="82"/>
      <c r="L206" s="81"/>
      <c r="M206" s="62"/>
      <c r="N206" s="82"/>
      <c r="O206" s="77"/>
      <c r="P206" s="62"/>
      <c r="Q206" s="73"/>
      <c r="R206" s="72"/>
      <c r="S206" s="62"/>
      <c r="T206" s="75"/>
      <c r="U206" s="81"/>
      <c r="V206" s="62"/>
      <c r="W206" s="75"/>
      <c r="X206" s="81"/>
      <c r="Y206" s="62"/>
      <c r="Z206" s="82"/>
      <c r="AA206" s="90">
        <f t="shared" si="3"/>
        <v>0</v>
      </c>
    </row>
    <row r="207" spans="1:28" hidden="1">
      <c r="A207" s="7" t="s">
        <v>805</v>
      </c>
      <c r="B207" s="51" t="s">
        <v>211</v>
      </c>
      <c r="C207" s="72"/>
      <c r="D207" s="62"/>
      <c r="E207" s="73"/>
      <c r="F207" s="72"/>
      <c r="G207" s="62"/>
      <c r="H207" s="75"/>
      <c r="I207" s="81"/>
      <c r="J207" s="62"/>
      <c r="K207" s="82"/>
      <c r="L207" s="81"/>
      <c r="M207" s="62"/>
      <c r="N207" s="82"/>
      <c r="O207" s="77"/>
      <c r="P207" s="62"/>
      <c r="Q207" s="73"/>
      <c r="R207" s="72"/>
      <c r="S207" s="62"/>
      <c r="T207" s="75"/>
      <c r="U207" s="81"/>
      <c r="V207" s="62"/>
      <c r="W207" s="75"/>
      <c r="X207" s="81"/>
      <c r="Y207" s="62"/>
      <c r="Z207" s="82"/>
      <c r="AA207" s="90">
        <f t="shared" si="3"/>
        <v>0</v>
      </c>
    </row>
    <row r="208" spans="1:28">
      <c r="A208" s="7" t="s">
        <v>806</v>
      </c>
      <c r="B208" s="51" t="s">
        <v>212</v>
      </c>
      <c r="C208" s="72"/>
      <c r="D208" s="62"/>
      <c r="E208" s="73"/>
      <c r="F208" s="72"/>
      <c r="G208" s="62"/>
      <c r="H208" s="75"/>
      <c r="I208" s="81"/>
      <c r="J208" s="62"/>
      <c r="K208" s="82"/>
      <c r="L208" s="81"/>
      <c r="M208" s="62"/>
      <c r="N208" s="82"/>
      <c r="O208" s="77"/>
      <c r="P208" s="62"/>
      <c r="Q208" s="73"/>
      <c r="R208" s="72"/>
      <c r="S208" s="62"/>
      <c r="T208" s="75"/>
      <c r="U208" s="81"/>
      <c r="V208" s="62"/>
      <c r="W208" s="75"/>
      <c r="X208" s="81"/>
      <c r="Y208" s="62"/>
      <c r="Z208" s="82"/>
      <c r="AA208" s="90">
        <f t="shared" si="3"/>
        <v>0</v>
      </c>
      <c r="AB208" s="9" t="s">
        <v>1212</v>
      </c>
    </row>
    <row r="209" spans="1:28">
      <c r="A209" s="7" t="s">
        <v>807</v>
      </c>
      <c r="B209" s="51" t="s">
        <v>33</v>
      </c>
      <c r="C209" s="72"/>
      <c r="D209" s="62"/>
      <c r="E209" s="73"/>
      <c r="F209" s="72"/>
      <c r="G209" s="62"/>
      <c r="H209" s="75"/>
      <c r="I209" s="81"/>
      <c r="J209" s="62"/>
      <c r="K209" s="82"/>
      <c r="L209" s="81"/>
      <c r="M209" s="62"/>
      <c r="N209" s="82"/>
      <c r="O209" s="77"/>
      <c r="P209" s="62"/>
      <c r="Q209" s="73"/>
      <c r="R209" s="72"/>
      <c r="S209" s="62"/>
      <c r="T209" s="75"/>
      <c r="U209" s="81"/>
      <c r="V209" s="62"/>
      <c r="W209" s="75"/>
      <c r="X209" s="81"/>
      <c r="Y209" s="62"/>
      <c r="Z209" s="82"/>
      <c r="AA209" s="90">
        <f t="shared" si="3"/>
        <v>0</v>
      </c>
      <c r="AB209" s="9" t="s">
        <v>1212</v>
      </c>
    </row>
    <row r="210" spans="1:28">
      <c r="A210" s="7" t="s">
        <v>808</v>
      </c>
      <c r="B210" s="51" t="s">
        <v>15</v>
      </c>
      <c r="C210" s="72"/>
      <c r="D210" s="62"/>
      <c r="E210" s="73"/>
      <c r="F210" s="72"/>
      <c r="G210" s="62"/>
      <c r="H210" s="75"/>
      <c r="I210" s="81"/>
      <c r="J210" s="62"/>
      <c r="K210" s="82"/>
      <c r="L210" s="81"/>
      <c r="M210" s="62"/>
      <c r="N210" s="82"/>
      <c r="O210" s="77"/>
      <c r="P210" s="62"/>
      <c r="Q210" s="73"/>
      <c r="R210" s="72"/>
      <c r="S210" s="62"/>
      <c r="T210" s="75"/>
      <c r="U210" s="81"/>
      <c r="V210" s="62"/>
      <c r="W210" s="75"/>
      <c r="X210" s="81"/>
      <c r="Y210" s="62"/>
      <c r="Z210" s="82"/>
      <c r="AA210" s="90">
        <f t="shared" si="3"/>
        <v>0</v>
      </c>
      <c r="AB210" s="9" t="s">
        <v>577</v>
      </c>
    </row>
    <row r="211" spans="1:28" hidden="1">
      <c r="A211" s="7" t="s">
        <v>809</v>
      </c>
      <c r="B211" s="51" t="s">
        <v>213</v>
      </c>
      <c r="C211" s="72"/>
      <c r="D211" s="62"/>
      <c r="E211" s="73"/>
      <c r="F211" s="72"/>
      <c r="G211" s="62"/>
      <c r="H211" s="75"/>
      <c r="I211" s="81"/>
      <c r="J211" s="62"/>
      <c r="K211" s="82"/>
      <c r="L211" s="81"/>
      <c r="M211" s="62"/>
      <c r="N211" s="82"/>
      <c r="O211" s="77"/>
      <c r="P211" s="62"/>
      <c r="Q211" s="73"/>
      <c r="R211" s="72"/>
      <c r="S211" s="62"/>
      <c r="T211" s="75"/>
      <c r="U211" s="81"/>
      <c r="V211" s="62"/>
      <c r="W211" s="75"/>
      <c r="X211" s="81"/>
      <c r="Y211" s="62"/>
      <c r="Z211" s="82"/>
      <c r="AA211" s="90">
        <f t="shared" si="3"/>
        <v>0</v>
      </c>
    </row>
    <row r="212" spans="1:28" hidden="1">
      <c r="A212" s="7" t="s">
        <v>810</v>
      </c>
      <c r="B212" s="51" t="s">
        <v>214</v>
      </c>
      <c r="C212" s="72"/>
      <c r="D212" s="62"/>
      <c r="E212" s="73"/>
      <c r="F212" s="72"/>
      <c r="G212" s="62"/>
      <c r="H212" s="75"/>
      <c r="I212" s="81"/>
      <c r="J212" s="62"/>
      <c r="K212" s="82"/>
      <c r="L212" s="81"/>
      <c r="M212" s="62"/>
      <c r="N212" s="82"/>
      <c r="O212" s="77"/>
      <c r="P212" s="62"/>
      <c r="Q212" s="73"/>
      <c r="R212" s="72"/>
      <c r="S212" s="62"/>
      <c r="T212" s="75"/>
      <c r="U212" s="81"/>
      <c r="V212" s="62"/>
      <c r="W212" s="75"/>
      <c r="X212" s="81"/>
      <c r="Y212" s="62"/>
      <c r="Z212" s="82"/>
      <c r="AA212" s="90">
        <f t="shared" si="3"/>
        <v>0</v>
      </c>
    </row>
    <row r="213" spans="1:28" hidden="1">
      <c r="A213" s="7" t="s">
        <v>811</v>
      </c>
      <c r="B213" s="51" t="s">
        <v>215</v>
      </c>
      <c r="C213" s="72"/>
      <c r="D213" s="62"/>
      <c r="E213" s="73"/>
      <c r="F213" s="72"/>
      <c r="G213" s="62"/>
      <c r="H213" s="75"/>
      <c r="I213" s="81"/>
      <c r="J213" s="62"/>
      <c r="K213" s="82"/>
      <c r="L213" s="81"/>
      <c r="M213" s="62"/>
      <c r="N213" s="82"/>
      <c r="O213" s="77"/>
      <c r="P213" s="62"/>
      <c r="Q213" s="73"/>
      <c r="R213" s="72"/>
      <c r="S213" s="62"/>
      <c r="T213" s="75"/>
      <c r="U213" s="81"/>
      <c r="V213" s="62"/>
      <c r="W213" s="75"/>
      <c r="X213" s="81"/>
      <c r="Y213" s="62"/>
      <c r="Z213" s="82"/>
      <c r="AA213" s="90">
        <f t="shared" si="3"/>
        <v>0</v>
      </c>
    </row>
    <row r="214" spans="1:28" hidden="1">
      <c r="A214" s="7" t="s">
        <v>812</v>
      </c>
      <c r="B214" s="51" t="s">
        <v>813</v>
      </c>
      <c r="C214" s="72"/>
      <c r="D214" s="62"/>
      <c r="E214" s="73"/>
      <c r="F214" s="72"/>
      <c r="G214" s="62"/>
      <c r="H214" s="75"/>
      <c r="I214" s="81"/>
      <c r="J214" s="62"/>
      <c r="K214" s="82"/>
      <c r="L214" s="81"/>
      <c r="M214" s="62"/>
      <c r="N214" s="82"/>
      <c r="O214" s="77"/>
      <c r="P214" s="62"/>
      <c r="Q214" s="73"/>
      <c r="R214" s="72"/>
      <c r="S214" s="62"/>
      <c r="T214" s="75"/>
      <c r="U214" s="81"/>
      <c r="V214" s="62"/>
      <c r="W214" s="75"/>
      <c r="X214" s="81"/>
      <c r="Y214" s="62"/>
      <c r="Z214" s="82"/>
      <c r="AA214" s="90">
        <f t="shared" si="3"/>
        <v>0</v>
      </c>
    </row>
    <row r="215" spans="1:28" hidden="1">
      <c r="A215" s="7" t="s">
        <v>814</v>
      </c>
      <c r="B215" s="51" t="s">
        <v>216</v>
      </c>
      <c r="C215" s="72"/>
      <c r="D215" s="62"/>
      <c r="E215" s="73"/>
      <c r="F215" s="72"/>
      <c r="G215" s="62"/>
      <c r="H215" s="75"/>
      <c r="I215" s="81"/>
      <c r="J215" s="62"/>
      <c r="K215" s="82"/>
      <c r="L215" s="81"/>
      <c r="M215" s="62"/>
      <c r="N215" s="82"/>
      <c r="O215" s="77"/>
      <c r="P215" s="62"/>
      <c r="Q215" s="73"/>
      <c r="R215" s="72"/>
      <c r="S215" s="62"/>
      <c r="T215" s="75"/>
      <c r="U215" s="81"/>
      <c r="V215" s="62"/>
      <c r="W215" s="75"/>
      <c r="X215" s="81"/>
      <c r="Y215" s="62"/>
      <c r="Z215" s="82"/>
      <c r="AA215" s="90">
        <f t="shared" si="3"/>
        <v>0</v>
      </c>
    </row>
    <row r="216" spans="1:28" ht="13.25" hidden="1" customHeight="1">
      <c r="A216" s="7" t="s">
        <v>815</v>
      </c>
      <c r="B216" s="51" t="s">
        <v>217</v>
      </c>
      <c r="C216" s="72"/>
      <c r="D216" s="62"/>
      <c r="E216" s="73"/>
      <c r="F216" s="72"/>
      <c r="G216" s="62"/>
      <c r="H216" s="75"/>
      <c r="I216" s="81"/>
      <c r="J216" s="62"/>
      <c r="K216" s="82"/>
      <c r="L216" s="81"/>
      <c r="M216" s="62"/>
      <c r="N216" s="82"/>
      <c r="O216" s="77"/>
      <c r="P216" s="62"/>
      <c r="Q216" s="73"/>
      <c r="R216" s="72"/>
      <c r="S216" s="62"/>
      <c r="T216" s="75"/>
      <c r="U216" s="81"/>
      <c r="V216" s="62"/>
      <c r="W216" s="75"/>
      <c r="X216" s="81"/>
      <c r="Y216" s="62"/>
      <c r="Z216" s="82"/>
      <c r="AA216" s="90">
        <f t="shared" si="3"/>
        <v>0</v>
      </c>
    </row>
    <row r="217" spans="1:28" hidden="1">
      <c r="A217" s="7" t="s">
        <v>816</v>
      </c>
      <c r="B217" s="51" t="s">
        <v>218</v>
      </c>
      <c r="C217" s="72"/>
      <c r="D217" s="62"/>
      <c r="E217" s="73"/>
      <c r="F217" s="72"/>
      <c r="G217" s="62"/>
      <c r="H217" s="75"/>
      <c r="I217" s="81"/>
      <c r="J217" s="62"/>
      <c r="K217" s="82"/>
      <c r="L217" s="81"/>
      <c r="M217" s="62"/>
      <c r="N217" s="82"/>
      <c r="O217" s="77"/>
      <c r="P217" s="62"/>
      <c r="Q217" s="73"/>
      <c r="R217" s="72"/>
      <c r="S217" s="62"/>
      <c r="T217" s="75"/>
      <c r="U217" s="81"/>
      <c r="V217" s="62"/>
      <c r="W217" s="75"/>
      <c r="X217" s="81"/>
      <c r="Y217" s="62"/>
      <c r="Z217" s="82"/>
      <c r="AA217" s="90">
        <f t="shared" si="3"/>
        <v>0</v>
      </c>
    </row>
    <row r="218" spans="1:28" hidden="1">
      <c r="A218" s="7" t="s">
        <v>817</v>
      </c>
      <c r="B218" s="51" t="s">
        <v>219</v>
      </c>
      <c r="C218" s="72"/>
      <c r="D218" s="62"/>
      <c r="E218" s="73"/>
      <c r="F218" s="72"/>
      <c r="G218" s="62"/>
      <c r="H218" s="75"/>
      <c r="I218" s="81"/>
      <c r="J218" s="62"/>
      <c r="K218" s="82"/>
      <c r="L218" s="81"/>
      <c r="M218" s="62"/>
      <c r="N218" s="82"/>
      <c r="O218" s="77"/>
      <c r="P218" s="62"/>
      <c r="Q218" s="73"/>
      <c r="R218" s="72"/>
      <c r="S218" s="62"/>
      <c r="T218" s="75"/>
      <c r="U218" s="81"/>
      <c r="V218" s="62"/>
      <c r="W218" s="75"/>
      <c r="X218" s="81"/>
      <c r="Y218" s="62"/>
      <c r="Z218" s="82"/>
      <c r="AA218" s="90">
        <f t="shared" si="3"/>
        <v>0</v>
      </c>
    </row>
    <row r="219" spans="1:28">
      <c r="A219" s="7" t="s">
        <v>818</v>
      </c>
      <c r="B219" s="51" t="s">
        <v>220</v>
      </c>
      <c r="C219" s="72"/>
      <c r="D219" s="62"/>
      <c r="E219" s="73"/>
      <c r="F219" s="72"/>
      <c r="G219" s="62"/>
      <c r="H219" s="75"/>
      <c r="I219" s="81"/>
      <c r="J219" s="62"/>
      <c r="K219" s="82"/>
      <c r="L219" s="81"/>
      <c r="M219" s="62"/>
      <c r="N219" s="82"/>
      <c r="O219" s="77"/>
      <c r="P219" s="62"/>
      <c r="Q219" s="73"/>
      <c r="R219" s="72"/>
      <c r="S219" s="62"/>
      <c r="T219" s="75"/>
      <c r="U219" s="81"/>
      <c r="V219" s="62"/>
      <c r="W219" s="75"/>
      <c r="X219" s="81"/>
      <c r="Y219" s="62"/>
      <c r="Z219" s="82"/>
      <c r="AA219" s="90">
        <f t="shared" si="3"/>
        <v>0</v>
      </c>
    </row>
    <row r="220" spans="1:28" hidden="1">
      <c r="A220" s="7" t="s">
        <v>819</v>
      </c>
      <c r="B220" s="51" t="s">
        <v>221</v>
      </c>
      <c r="C220" s="72"/>
      <c r="D220" s="62"/>
      <c r="E220" s="73"/>
      <c r="F220" s="72"/>
      <c r="G220" s="62"/>
      <c r="H220" s="75"/>
      <c r="I220" s="81"/>
      <c r="J220" s="62"/>
      <c r="K220" s="82"/>
      <c r="L220" s="81"/>
      <c r="M220" s="62"/>
      <c r="N220" s="82"/>
      <c r="O220" s="77"/>
      <c r="P220" s="62"/>
      <c r="Q220" s="73"/>
      <c r="R220" s="72"/>
      <c r="S220" s="62"/>
      <c r="T220" s="75"/>
      <c r="U220" s="81"/>
      <c r="V220" s="62"/>
      <c r="W220" s="75"/>
      <c r="X220" s="81"/>
      <c r="Y220" s="62"/>
      <c r="Z220" s="82"/>
      <c r="AA220" s="90">
        <f t="shared" si="3"/>
        <v>0</v>
      </c>
    </row>
    <row r="221" spans="1:28" hidden="1">
      <c r="A221" s="7" t="s">
        <v>820</v>
      </c>
      <c r="B221" s="51" t="s">
        <v>222</v>
      </c>
      <c r="C221" s="72"/>
      <c r="D221" s="62"/>
      <c r="E221" s="73"/>
      <c r="F221" s="72"/>
      <c r="G221" s="62"/>
      <c r="H221" s="75"/>
      <c r="I221" s="81"/>
      <c r="J221" s="62"/>
      <c r="K221" s="82"/>
      <c r="L221" s="81"/>
      <c r="M221" s="62"/>
      <c r="N221" s="82"/>
      <c r="O221" s="77"/>
      <c r="P221" s="62"/>
      <c r="Q221" s="73"/>
      <c r="R221" s="72"/>
      <c r="S221" s="62"/>
      <c r="T221" s="75"/>
      <c r="U221" s="81"/>
      <c r="V221" s="62"/>
      <c r="W221" s="75"/>
      <c r="X221" s="81"/>
      <c r="Y221" s="62"/>
      <c r="Z221" s="82"/>
      <c r="AA221" s="90">
        <f t="shared" si="3"/>
        <v>0</v>
      </c>
    </row>
    <row r="222" spans="1:28" hidden="1">
      <c r="A222" s="7" t="s">
        <v>821</v>
      </c>
      <c r="B222" s="51" t="s">
        <v>4</v>
      </c>
      <c r="C222" s="72"/>
      <c r="D222" s="62"/>
      <c r="E222" s="73"/>
      <c r="F222" s="72"/>
      <c r="G222" s="62"/>
      <c r="H222" s="75"/>
      <c r="I222" s="81"/>
      <c r="J222" s="62"/>
      <c r="K222" s="82"/>
      <c r="L222" s="81"/>
      <c r="M222" s="62"/>
      <c r="N222" s="82"/>
      <c r="O222" s="77"/>
      <c r="P222" s="62"/>
      <c r="Q222" s="73"/>
      <c r="R222" s="72"/>
      <c r="S222" s="62"/>
      <c r="T222" s="75"/>
      <c r="U222" s="81"/>
      <c r="V222" s="62"/>
      <c r="W222" s="75"/>
      <c r="X222" s="81"/>
      <c r="Y222" s="62"/>
      <c r="Z222" s="82"/>
      <c r="AA222" s="90">
        <f t="shared" si="3"/>
        <v>0</v>
      </c>
    </row>
    <row r="223" spans="1:28" hidden="1">
      <c r="A223" s="7" t="s">
        <v>822</v>
      </c>
      <c r="B223" s="51" t="s">
        <v>223</v>
      </c>
      <c r="C223" s="72"/>
      <c r="D223" s="62"/>
      <c r="E223" s="73"/>
      <c r="F223" s="72"/>
      <c r="G223" s="62"/>
      <c r="H223" s="75"/>
      <c r="I223" s="81"/>
      <c r="J223" s="62"/>
      <c r="K223" s="82"/>
      <c r="L223" s="81"/>
      <c r="M223" s="62"/>
      <c r="N223" s="82"/>
      <c r="O223" s="77"/>
      <c r="P223" s="62"/>
      <c r="Q223" s="73"/>
      <c r="R223" s="72"/>
      <c r="S223" s="62"/>
      <c r="T223" s="75"/>
      <c r="U223" s="81"/>
      <c r="V223" s="62"/>
      <c r="W223" s="75"/>
      <c r="X223" s="81"/>
      <c r="Y223" s="62"/>
      <c r="Z223" s="82"/>
      <c r="AA223" s="90">
        <f t="shared" si="3"/>
        <v>0</v>
      </c>
    </row>
    <row r="224" spans="1:28" hidden="1">
      <c r="A224" s="7" t="s">
        <v>823</v>
      </c>
      <c r="B224" s="51" t="s">
        <v>224</v>
      </c>
      <c r="C224" s="72"/>
      <c r="D224" s="62"/>
      <c r="E224" s="73"/>
      <c r="F224" s="72"/>
      <c r="G224" s="62"/>
      <c r="H224" s="75"/>
      <c r="I224" s="81"/>
      <c r="J224" s="62"/>
      <c r="K224" s="82"/>
      <c r="L224" s="81"/>
      <c r="M224" s="62"/>
      <c r="N224" s="82"/>
      <c r="O224" s="77"/>
      <c r="P224" s="62"/>
      <c r="Q224" s="73"/>
      <c r="R224" s="72"/>
      <c r="S224" s="62"/>
      <c r="T224" s="75"/>
      <c r="U224" s="81"/>
      <c r="V224" s="62"/>
      <c r="W224" s="75"/>
      <c r="X224" s="81"/>
      <c r="Y224" s="62"/>
      <c r="Z224" s="82"/>
      <c r="AA224" s="90">
        <f t="shared" si="3"/>
        <v>0</v>
      </c>
    </row>
    <row r="225" spans="1:28" hidden="1">
      <c r="A225" s="7" t="s">
        <v>824</v>
      </c>
      <c r="B225" s="51" t="s">
        <v>225</v>
      </c>
      <c r="C225" s="72"/>
      <c r="D225" s="62"/>
      <c r="E225" s="73"/>
      <c r="F225" s="72"/>
      <c r="G225" s="62"/>
      <c r="H225" s="75"/>
      <c r="I225" s="81"/>
      <c r="J225" s="62"/>
      <c r="K225" s="82"/>
      <c r="L225" s="81"/>
      <c r="M225" s="62"/>
      <c r="N225" s="82"/>
      <c r="O225" s="77"/>
      <c r="P225" s="62"/>
      <c r="Q225" s="73"/>
      <c r="R225" s="72"/>
      <c r="S225" s="62"/>
      <c r="T225" s="75"/>
      <c r="U225" s="81"/>
      <c r="V225" s="62"/>
      <c r="W225" s="75"/>
      <c r="X225" s="81"/>
      <c r="Y225" s="62"/>
      <c r="Z225" s="82"/>
      <c r="AA225" s="90">
        <f t="shared" si="3"/>
        <v>0</v>
      </c>
    </row>
    <row r="226" spans="1:28" hidden="1">
      <c r="A226" s="7" t="s">
        <v>825</v>
      </c>
      <c r="B226" s="51" t="s">
        <v>226</v>
      </c>
      <c r="C226" s="72"/>
      <c r="D226" s="62"/>
      <c r="E226" s="73"/>
      <c r="F226" s="72"/>
      <c r="G226" s="62"/>
      <c r="H226" s="75"/>
      <c r="I226" s="81"/>
      <c r="J226" s="62"/>
      <c r="K226" s="82"/>
      <c r="L226" s="81"/>
      <c r="M226" s="62"/>
      <c r="N226" s="82"/>
      <c r="O226" s="77"/>
      <c r="P226" s="62"/>
      <c r="Q226" s="73"/>
      <c r="R226" s="72"/>
      <c r="S226" s="62"/>
      <c r="T226" s="75"/>
      <c r="U226" s="81"/>
      <c r="V226" s="62"/>
      <c r="W226" s="75"/>
      <c r="X226" s="81"/>
      <c r="Y226" s="62"/>
      <c r="Z226" s="82"/>
      <c r="AA226" s="90">
        <f t="shared" si="3"/>
        <v>0</v>
      </c>
    </row>
    <row r="227" spans="1:28" hidden="1">
      <c r="A227" s="7" t="s">
        <v>826</v>
      </c>
      <c r="B227" s="51" t="s">
        <v>227</v>
      </c>
      <c r="C227" s="72"/>
      <c r="D227" s="62"/>
      <c r="E227" s="73"/>
      <c r="F227" s="72"/>
      <c r="G227" s="62"/>
      <c r="H227" s="75"/>
      <c r="I227" s="81"/>
      <c r="J227" s="62"/>
      <c r="K227" s="82"/>
      <c r="L227" s="81"/>
      <c r="M227" s="62"/>
      <c r="N227" s="82"/>
      <c r="O227" s="77"/>
      <c r="P227" s="62"/>
      <c r="Q227" s="73"/>
      <c r="R227" s="72"/>
      <c r="S227" s="62"/>
      <c r="T227" s="75"/>
      <c r="U227" s="81"/>
      <c r="V227" s="62"/>
      <c r="W227" s="75"/>
      <c r="X227" s="81"/>
      <c r="Y227" s="62"/>
      <c r="Z227" s="82"/>
      <c r="AA227" s="90">
        <f t="shared" si="3"/>
        <v>0</v>
      </c>
    </row>
    <row r="228" spans="1:28" hidden="1">
      <c r="A228" s="7" t="s">
        <v>827</v>
      </c>
      <c r="B228" s="51" t="s">
        <v>228</v>
      </c>
      <c r="C228" s="72"/>
      <c r="D228" s="62"/>
      <c r="E228" s="73"/>
      <c r="F228" s="72"/>
      <c r="G228" s="62"/>
      <c r="H228" s="75"/>
      <c r="I228" s="81"/>
      <c r="J228" s="62"/>
      <c r="K228" s="82"/>
      <c r="L228" s="81"/>
      <c r="M228" s="62"/>
      <c r="N228" s="82"/>
      <c r="O228" s="77"/>
      <c r="P228" s="62"/>
      <c r="Q228" s="73"/>
      <c r="R228" s="72"/>
      <c r="S228" s="62"/>
      <c r="T228" s="75"/>
      <c r="U228" s="81"/>
      <c r="V228" s="62"/>
      <c r="W228" s="75"/>
      <c r="X228" s="81"/>
      <c r="Y228" s="62"/>
      <c r="Z228" s="82"/>
      <c r="AA228" s="90">
        <f t="shared" si="3"/>
        <v>0</v>
      </c>
    </row>
    <row r="229" spans="1:28" hidden="1">
      <c r="A229" s="7" t="s">
        <v>828</v>
      </c>
      <c r="B229" s="51" t="s">
        <v>229</v>
      </c>
      <c r="C229" s="72"/>
      <c r="D229" s="62"/>
      <c r="E229" s="73"/>
      <c r="F229" s="72"/>
      <c r="G229" s="62"/>
      <c r="H229" s="75"/>
      <c r="I229" s="81"/>
      <c r="J229" s="62"/>
      <c r="K229" s="82"/>
      <c r="L229" s="81"/>
      <c r="M229" s="62"/>
      <c r="N229" s="82"/>
      <c r="O229" s="77"/>
      <c r="P229" s="62"/>
      <c r="Q229" s="73"/>
      <c r="R229" s="72"/>
      <c r="S229" s="62"/>
      <c r="T229" s="75"/>
      <c r="U229" s="81"/>
      <c r="V229" s="62"/>
      <c r="W229" s="75"/>
      <c r="X229" s="81"/>
      <c r="Y229" s="62"/>
      <c r="Z229" s="82"/>
      <c r="AA229" s="90">
        <f t="shared" si="3"/>
        <v>0</v>
      </c>
    </row>
    <row r="230" spans="1:28" hidden="1">
      <c r="A230" s="7" t="s">
        <v>829</v>
      </c>
      <c r="B230" s="51" t="s">
        <v>230</v>
      </c>
      <c r="C230" s="72"/>
      <c r="D230" s="62"/>
      <c r="E230" s="73"/>
      <c r="F230" s="72"/>
      <c r="G230" s="62"/>
      <c r="H230" s="75"/>
      <c r="I230" s="81"/>
      <c r="J230" s="62"/>
      <c r="K230" s="82"/>
      <c r="L230" s="81"/>
      <c r="M230" s="62"/>
      <c r="N230" s="82"/>
      <c r="O230" s="77"/>
      <c r="P230" s="62"/>
      <c r="Q230" s="73"/>
      <c r="R230" s="72"/>
      <c r="S230" s="62"/>
      <c r="T230" s="75"/>
      <c r="U230" s="81"/>
      <c r="V230" s="62"/>
      <c r="W230" s="75"/>
      <c r="X230" s="81"/>
      <c r="Y230" s="62"/>
      <c r="Z230" s="82"/>
      <c r="AA230" s="90">
        <f t="shared" si="3"/>
        <v>0</v>
      </c>
    </row>
    <row r="231" spans="1:28" hidden="1">
      <c r="A231" s="7" t="s">
        <v>830</v>
      </c>
      <c r="B231" s="51" t="s">
        <v>1</v>
      </c>
      <c r="C231" s="72"/>
      <c r="D231" s="62"/>
      <c r="E231" s="73"/>
      <c r="F231" s="72"/>
      <c r="G231" s="62"/>
      <c r="H231" s="75"/>
      <c r="I231" s="81"/>
      <c r="J231" s="62"/>
      <c r="K231" s="82"/>
      <c r="L231" s="81"/>
      <c r="M231" s="62"/>
      <c r="N231" s="82"/>
      <c r="O231" s="77"/>
      <c r="P231" s="62"/>
      <c r="Q231" s="73"/>
      <c r="R231" s="72"/>
      <c r="S231" s="62"/>
      <c r="T231" s="75"/>
      <c r="U231" s="81"/>
      <c r="V231" s="62"/>
      <c r="W231" s="75"/>
      <c r="X231" s="81"/>
      <c r="Y231" s="62"/>
      <c r="Z231" s="82"/>
      <c r="AA231" s="90">
        <f t="shared" si="3"/>
        <v>0</v>
      </c>
    </row>
    <row r="232" spans="1:28" hidden="1">
      <c r="A232" s="7" t="s">
        <v>831</v>
      </c>
      <c r="B232" s="51" t="s">
        <v>231</v>
      </c>
      <c r="C232" s="72"/>
      <c r="D232" s="62"/>
      <c r="E232" s="73"/>
      <c r="F232" s="72"/>
      <c r="G232" s="62"/>
      <c r="H232" s="75"/>
      <c r="I232" s="81"/>
      <c r="J232" s="62"/>
      <c r="K232" s="82"/>
      <c r="L232" s="81"/>
      <c r="M232" s="62"/>
      <c r="N232" s="82"/>
      <c r="O232" s="77"/>
      <c r="P232" s="62"/>
      <c r="Q232" s="73"/>
      <c r="R232" s="72"/>
      <c r="S232" s="62"/>
      <c r="T232" s="75"/>
      <c r="U232" s="81"/>
      <c r="V232" s="62"/>
      <c r="W232" s="75"/>
      <c r="X232" s="81"/>
      <c r="Y232" s="62"/>
      <c r="Z232" s="82"/>
      <c r="AA232" s="90">
        <f t="shared" si="3"/>
        <v>0</v>
      </c>
    </row>
    <row r="233" spans="1:28" hidden="1">
      <c r="A233" s="7" t="s">
        <v>832</v>
      </c>
      <c r="B233" s="51" t="s">
        <v>232</v>
      </c>
      <c r="C233" s="72"/>
      <c r="D233" s="62"/>
      <c r="E233" s="73"/>
      <c r="F233" s="72"/>
      <c r="G233" s="62"/>
      <c r="H233" s="75"/>
      <c r="I233" s="81"/>
      <c r="J233" s="62"/>
      <c r="K233" s="82"/>
      <c r="L233" s="81"/>
      <c r="M233" s="62"/>
      <c r="N233" s="82"/>
      <c r="O233" s="77"/>
      <c r="P233" s="62"/>
      <c r="Q233" s="73"/>
      <c r="R233" s="72"/>
      <c r="S233" s="62"/>
      <c r="T233" s="75"/>
      <c r="U233" s="81"/>
      <c r="V233" s="62"/>
      <c r="W233" s="75"/>
      <c r="X233" s="81"/>
      <c r="Y233" s="62"/>
      <c r="Z233" s="82"/>
      <c r="AA233" s="90">
        <f t="shared" si="3"/>
        <v>0</v>
      </c>
    </row>
    <row r="234" spans="1:28" hidden="1">
      <c r="A234" s="7" t="s">
        <v>833</v>
      </c>
      <c r="B234" s="51" t="s">
        <v>233</v>
      </c>
      <c r="C234" s="72"/>
      <c r="D234" s="62"/>
      <c r="E234" s="73"/>
      <c r="F234" s="72"/>
      <c r="G234" s="62"/>
      <c r="H234" s="75"/>
      <c r="I234" s="81"/>
      <c r="J234" s="62"/>
      <c r="K234" s="82"/>
      <c r="L234" s="81"/>
      <c r="M234" s="62"/>
      <c r="N234" s="82"/>
      <c r="O234" s="77"/>
      <c r="P234" s="62"/>
      <c r="Q234" s="73"/>
      <c r="R234" s="72"/>
      <c r="S234" s="62"/>
      <c r="T234" s="75"/>
      <c r="U234" s="81"/>
      <c r="V234" s="62"/>
      <c r="W234" s="75"/>
      <c r="X234" s="81"/>
      <c r="Y234" s="62"/>
      <c r="Z234" s="82"/>
      <c r="AA234" s="90">
        <f t="shared" si="3"/>
        <v>0</v>
      </c>
    </row>
    <row r="235" spans="1:28" hidden="1">
      <c r="A235" s="7" t="s">
        <v>834</v>
      </c>
      <c r="B235" s="51" t="s">
        <v>234</v>
      </c>
      <c r="C235" s="72"/>
      <c r="D235" s="62"/>
      <c r="E235" s="73"/>
      <c r="F235" s="72"/>
      <c r="G235" s="62"/>
      <c r="H235" s="75"/>
      <c r="I235" s="81"/>
      <c r="J235" s="62"/>
      <c r="K235" s="82"/>
      <c r="L235" s="81"/>
      <c r="M235" s="62"/>
      <c r="N235" s="82"/>
      <c r="O235" s="77"/>
      <c r="P235" s="62"/>
      <c r="Q235" s="73"/>
      <c r="R235" s="72"/>
      <c r="S235" s="62"/>
      <c r="T235" s="75"/>
      <c r="U235" s="81"/>
      <c r="V235" s="62"/>
      <c r="W235" s="75"/>
      <c r="X235" s="81"/>
      <c r="Y235" s="62"/>
      <c r="Z235" s="82"/>
      <c r="AA235" s="90">
        <f t="shared" si="3"/>
        <v>0</v>
      </c>
    </row>
    <row r="236" spans="1:28" hidden="1">
      <c r="A236" s="7" t="s">
        <v>835</v>
      </c>
      <c r="B236" s="51" t="s">
        <v>235</v>
      </c>
      <c r="C236" s="72"/>
      <c r="D236" s="62"/>
      <c r="E236" s="73"/>
      <c r="F236" s="72"/>
      <c r="G236" s="62"/>
      <c r="H236" s="75"/>
      <c r="I236" s="81"/>
      <c r="J236" s="62"/>
      <c r="K236" s="82"/>
      <c r="L236" s="81"/>
      <c r="M236" s="62"/>
      <c r="N236" s="82"/>
      <c r="O236" s="77"/>
      <c r="P236" s="62"/>
      <c r="Q236" s="73"/>
      <c r="R236" s="72"/>
      <c r="S236" s="62"/>
      <c r="T236" s="75"/>
      <c r="U236" s="81"/>
      <c r="V236" s="62"/>
      <c r="W236" s="75"/>
      <c r="X236" s="81"/>
      <c r="Y236" s="62"/>
      <c r="Z236" s="82"/>
      <c r="AA236" s="90">
        <f t="shared" si="3"/>
        <v>0</v>
      </c>
    </row>
    <row r="237" spans="1:28" hidden="1">
      <c r="A237" s="7" t="s">
        <v>836</v>
      </c>
      <c r="B237" s="51" t="s">
        <v>236</v>
      </c>
      <c r="C237" s="72"/>
      <c r="D237" s="62"/>
      <c r="E237" s="73"/>
      <c r="F237" s="72"/>
      <c r="G237" s="62"/>
      <c r="H237" s="75"/>
      <c r="I237" s="81"/>
      <c r="J237" s="62"/>
      <c r="K237" s="82"/>
      <c r="L237" s="81"/>
      <c r="M237" s="62"/>
      <c r="N237" s="82"/>
      <c r="O237" s="77"/>
      <c r="P237" s="62"/>
      <c r="Q237" s="73"/>
      <c r="R237" s="72"/>
      <c r="S237" s="62"/>
      <c r="T237" s="75"/>
      <c r="U237" s="81"/>
      <c r="V237" s="62"/>
      <c r="W237" s="75"/>
      <c r="X237" s="81"/>
      <c r="Y237" s="62"/>
      <c r="Z237" s="82"/>
      <c r="AA237" s="90">
        <f t="shared" si="3"/>
        <v>0</v>
      </c>
    </row>
    <row r="238" spans="1:28">
      <c r="A238" s="7" t="s">
        <v>837</v>
      </c>
      <c r="B238" s="51" t="s">
        <v>20</v>
      </c>
      <c r="C238" s="72"/>
      <c r="D238" s="62"/>
      <c r="E238" s="73"/>
      <c r="F238" s="72"/>
      <c r="G238" s="62"/>
      <c r="H238" s="75"/>
      <c r="I238" s="81"/>
      <c r="J238" s="62"/>
      <c r="K238" s="82"/>
      <c r="L238" s="81"/>
      <c r="M238" s="62"/>
      <c r="N238" s="82"/>
      <c r="O238" s="77"/>
      <c r="P238" s="62"/>
      <c r="Q238" s="73"/>
      <c r="R238" s="72"/>
      <c r="S238" s="62"/>
      <c r="T238" s="75"/>
      <c r="U238" s="81"/>
      <c r="V238" s="62"/>
      <c r="W238" s="75"/>
      <c r="X238" s="81"/>
      <c r="Y238" s="62"/>
      <c r="Z238" s="82"/>
      <c r="AA238" s="90">
        <f t="shared" si="3"/>
        <v>0</v>
      </c>
      <c r="AB238" s="9" t="s">
        <v>1212</v>
      </c>
    </row>
    <row r="239" spans="1:28" hidden="1">
      <c r="A239" s="7" t="s">
        <v>838</v>
      </c>
      <c r="B239" s="51" t="s">
        <v>237</v>
      </c>
      <c r="C239" s="72"/>
      <c r="D239" s="62"/>
      <c r="E239" s="73"/>
      <c r="F239" s="72"/>
      <c r="G239" s="62"/>
      <c r="H239" s="75"/>
      <c r="I239" s="81"/>
      <c r="J239" s="62"/>
      <c r="K239" s="82"/>
      <c r="L239" s="81"/>
      <c r="M239" s="62"/>
      <c r="N239" s="82"/>
      <c r="O239" s="77"/>
      <c r="P239" s="62"/>
      <c r="Q239" s="73"/>
      <c r="R239" s="72"/>
      <c r="S239" s="62"/>
      <c r="T239" s="75"/>
      <c r="U239" s="81"/>
      <c r="V239" s="62"/>
      <c r="W239" s="75"/>
      <c r="X239" s="81"/>
      <c r="Y239" s="62"/>
      <c r="Z239" s="82"/>
      <c r="AA239" s="90">
        <f t="shared" si="3"/>
        <v>0</v>
      </c>
    </row>
    <row r="240" spans="1:28" hidden="1">
      <c r="A240" s="7" t="s">
        <v>839</v>
      </c>
      <c r="B240" s="51" t="s">
        <v>238</v>
      </c>
      <c r="C240" s="72"/>
      <c r="D240" s="62"/>
      <c r="E240" s="73"/>
      <c r="F240" s="72"/>
      <c r="G240" s="62"/>
      <c r="H240" s="75"/>
      <c r="I240" s="81"/>
      <c r="J240" s="62"/>
      <c r="K240" s="82"/>
      <c r="L240" s="81"/>
      <c r="M240" s="62"/>
      <c r="N240" s="82"/>
      <c r="O240" s="77"/>
      <c r="P240" s="62"/>
      <c r="Q240" s="73"/>
      <c r="R240" s="72"/>
      <c r="S240" s="62"/>
      <c r="T240" s="75"/>
      <c r="U240" s="81"/>
      <c r="V240" s="62"/>
      <c r="W240" s="75"/>
      <c r="X240" s="81"/>
      <c r="Y240" s="62"/>
      <c r="Z240" s="82"/>
      <c r="AA240" s="90">
        <f t="shared" si="3"/>
        <v>0</v>
      </c>
    </row>
    <row r="241" spans="1:28" hidden="1">
      <c r="A241" s="7" t="s">
        <v>840</v>
      </c>
      <c r="B241" s="51" t="s">
        <v>239</v>
      </c>
      <c r="C241" s="72"/>
      <c r="D241" s="62"/>
      <c r="E241" s="73"/>
      <c r="F241" s="72"/>
      <c r="G241" s="62"/>
      <c r="H241" s="75"/>
      <c r="I241" s="81"/>
      <c r="J241" s="62"/>
      <c r="K241" s="82"/>
      <c r="L241" s="81"/>
      <c r="M241" s="62"/>
      <c r="N241" s="82"/>
      <c r="O241" s="77"/>
      <c r="P241" s="62"/>
      <c r="Q241" s="73"/>
      <c r="R241" s="72"/>
      <c r="S241" s="62"/>
      <c r="T241" s="75"/>
      <c r="U241" s="81"/>
      <c r="V241" s="62"/>
      <c r="W241" s="75"/>
      <c r="X241" s="81"/>
      <c r="Y241" s="62"/>
      <c r="Z241" s="82"/>
      <c r="AA241" s="90">
        <f t="shared" si="3"/>
        <v>0</v>
      </c>
    </row>
    <row r="242" spans="1:28" hidden="1">
      <c r="A242" s="7" t="s">
        <v>841</v>
      </c>
      <c r="B242" s="51" t="s">
        <v>240</v>
      </c>
      <c r="C242" s="72"/>
      <c r="D242" s="62"/>
      <c r="E242" s="73"/>
      <c r="F242" s="72"/>
      <c r="G242" s="62"/>
      <c r="H242" s="75"/>
      <c r="I242" s="81"/>
      <c r="J242" s="62"/>
      <c r="K242" s="82"/>
      <c r="L242" s="81"/>
      <c r="M242" s="62"/>
      <c r="N242" s="82"/>
      <c r="O242" s="77"/>
      <c r="P242" s="62"/>
      <c r="Q242" s="73"/>
      <c r="R242" s="72"/>
      <c r="S242" s="62"/>
      <c r="T242" s="75"/>
      <c r="U242" s="81"/>
      <c r="V242" s="62"/>
      <c r="W242" s="75"/>
      <c r="X242" s="81"/>
      <c r="Y242" s="62"/>
      <c r="Z242" s="82"/>
      <c r="AA242" s="90">
        <f t="shared" si="3"/>
        <v>0</v>
      </c>
    </row>
    <row r="243" spans="1:28" hidden="1">
      <c r="A243" s="7" t="s">
        <v>842</v>
      </c>
      <c r="B243" s="51" t="s">
        <v>241</v>
      </c>
      <c r="C243" s="72"/>
      <c r="D243" s="62"/>
      <c r="E243" s="73"/>
      <c r="F243" s="72"/>
      <c r="G243" s="62"/>
      <c r="H243" s="75"/>
      <c r="I243" s="81"/>
      <c r="J243" s="62"/>
      <c r="K243" s="82"/>
      <c r="L243" s="81"/>
      <c r="M243" s="62"/>
      <c r="N243" s="82"/>
      <c r="O243" s="77"/>
      <c r="P243" s="62"/>
      <c r="Q243" s="73"/>
      <c r="R243" s="72"/>
      <c r="S243" s="62"/>
      <c r="T243" s="75"/>
      <c r="U243" s="81"/>
      <c r="V243" s="62"/>
      <c r="W243" s="75"/>
      <c r="X243" s="81"/>
      <c r="Y243" s="62"/>
      <c r="Z243" s="82"/>
      <c r="AA243" s="90">
        <f t="shared" si="3"/>
        <v>0</v>
      </c>
    </row>
    <row r="244" spans="1:28">
      <c r="A244" s="7" t="s">
        <v>843</v>
      </c>
      <c r="B244" s="51" t="s">
        <v>14</v>
      </c>
      <c r="C244" s="72"/>
      <c r="D244" s="62"/>
      <c r="E244" s="73"/>
      <c r="F244" s="72"/>
      <c r="G244" s="62"/>
      <c r="H244" s="75"/>
      <c r="I244" s="81"/>
      <c r="J244" s="62"/>
      <c r="K244" s="82"/>
      <c r="L244" s="81"/>
      <c r="M244" s="62"/>
      <c r="N244" s="82"/>
      <c r="O244" s="77"/>
      <c r="P244" s="62"/>
      <c r="Q244" s="73"/>
      <c r="R244" s="72"/>
      <c r="S244" s="62"/>
      <c r="T244" s="75"/>
      <c r="U244" s="81"/>
      <c r="V244" s="62"/>
      <c r="W244" s="75"/>
      <c r="X244" s="81"/>
      <c r="Y244" s="62"/>
      <c r="Z244" s="82"/>
      <c r="AA244" s="90">
        <f t="shared" si="3"/>
        <v>0</v>
      </c>
      <c r="AB244" s="9" t="s">
        <v>1212</v>
      </c>
    </row>
    <row r="245" spans="1:28" hidden="1">
      <c r="A245" s="7" t="s">
        <v>844</v>
      </c>
      <c r="B245" s="51" t="s">
        <v>242</v>
      </c>
      <c r="C245" s="72"/>
      <c r="D245" s="62"/>
      <c r="E245" s="73"/>
      <c r="F245" s="72"/>
      <c r="G245" s="62"/>
      <c r="H245" s="75"/>
      <c r="I245" s="81"/>
      <c r="J245" s="62"/>
      <c r="K245" s="82"/>
      <c r="L245" s="81"/>
      <c r="M245" s="62"/>
      <c r="N245" s="82"/>
      <c r="O245" s="77"/>
      <c r="P245" s="62"/>
      <c r="Q245" s="73"/>
      <c r="R245" s="72"/>
      <c r="S245" s="62"/>
      <c r="T245" s="75"/>
      <c r="U245" s="81"/>
      <c r="V245" s="62"/>
      <c r="W245" s="75"/>
      <c r="X245" s="81"/>
      <c r="Y245" s="62"/>
      <c r="Z245" s="82"/>
      <c r="AA245" s="90">
        <f t="shared" si="3"/>
        <v>0</v>
      </c>
    </row>
    <row r="246" spans="1:28" hidden="1">
      <c r="A246" s="7" t="s">
        <v>845</v>
      </c>
      <c r="B246" s="51" t="s">
        <v>243</v>
      </c>
      <c r="C246" s="72"/>
      <c r="D246" s="62"/>
      <c r="E246" s="73"/>
      <c r="F246" s="72"/>
      <c r="G246" s="62"/>
      <c r="H246" s="75"/>
      <c r="I246" s="81"/>
      <c r="J246" s="62"/>
      <c r="K246" s="82"/>
      <c r="L246" s="81"/>
      <c r="M246" s="62"/>
      <c r="N246" s="82"/>
      <c r="O246" s="77"/>
      <c r="P246" s="62"/>
      <c r="Q246" s="73"/>
      <c r="R246" s="72"/>
      <c r="S246" s="62"/>
      <c r="T246" s="75"/>
      <c r="U246" s="81"/>
      <c r="V246" s="62"/>
      <c r="W246" s="75"/>
      <c r="X246" s="81"/>
      <c r="Y246" s="62"/>
      <c r="Z246" s="82"/>
      <c r="AA246" s="90">
        <f t="shared" si="3"/>
        <v>0</v>
      </c>
    </row>
    <row r="247" spans="1:28" hidden="1">
      <c r="A247" s="7" t="s">
        <v>846</v>
      </c>
      <c r="B247" s="51" t="s">
        <v>244</v>
      </c>
      <c r="C247" s="72"/>
      <c r="D247" s="62"/>
      <c r="E247" s="73"/>
      <c r="F247" s="72"/>
      <c r="G247" s="62"/>
      <c r="H247" s="75"/>
      <c r="I247" s="81"/>
      <c r="J247" s="62"/>
      <c r="K247" s="82"/>
      <c r="L247" s="81"/>
      <c r="M247" s="62"/>
      <c r="N247" s="82"/>
      <c r="O247" s="77"/>
      <c r="P247" s="62"/>
      <c r="Q247" s="73"/>
      <c r="R247" s="72"/>
      <c r="S247" s="62"/>
      <c r="T247" s="75"/>
      <c r="U247" s="81"/>
      <c r="V247" s="62"/>
      <c r="W247" s="75"/>
      <c r="X247" s="81"/>
      <c r="Y247" s="62"/>
      <c r="Z247" s="82"/>
      <c r="AA247" s="90">
        <f t="shared" si="3"/>
        <v>0</v>
      </c>
    </row>
    <row r="248" spans="1:28" hidden="1">
      <c r="A248" s="7" t="s">
        <v>847</v>
      </c>
      <c r="B248" s="51" t="s">
        <v>245</v>
      </c>
      <c r="C248" s="72"/>
      <c r="D248" s="62"/>
      <c r="E248" s="73"/>
      <c r="F248" s="72"/>
      <c r="G248" s="62"/>
      <c r="H248" s="75"/>
      <c r="I248" s="81"/>
      <c r="J248" s="62"/>
      <c r="K248" s="82"/>
      <c r="L248" s="81"/>
      <c r="M248" s="62"/>
      <c r="N248" s="82"/>
      <c r="O248" s="77"/>
      <c r="P248" s="62"/>
      <c r="Q248" s="73"/>
      <c r="R248" s="72"/>
      <c r="S248" s="62"/>
      <c r="T248" s="75"/>
      <c r="U248" s="81"/>
      <c r="V248" s="62"/>
      <c r="W248" s="75"/>
      <c r="X248" s="81"/>
      <c r="Y248" s="62"/>
      <c r="Z248" s="82"/>
      <c r="AA248" s="90">
        <f t="shared" si="3"/>
        <v>0</v>
      </c>
    </row>
    <row r="249" spans="1:28" hidden="1">
      <c r="A249" s="7" t="s">
        <v>848</v>
      </c>
      <c r="B249" s="51" t="s">
        <v>246</v>
      </c>
      <c r="C249" s="72"/>
      <c r="D249" s="62"/>
      <c r="E249" s="73"/>
      <c r="F249" s="72"/>
      <c r="G249" s="62"/>
      <c r="H249" s="75"/>
      <c r="I249" s="81"/>
      <c r="J249" s="62"/>
      <c r="K249" s="82"/>
      <c r="L249" s="81"/>
      <c r="M249" s="62"/>
      <c r="N249" s="82"/>
      <c r="O249" s="77"/>
      <c r="P249" s="62"/>
      <c r="Q249" s="73"/>
      <c r="R249" s="72"/>
      <c r="S249" s="62"/>
      <c r="T249" s="75"/>
      <c r="U249" s="81"/>
      <c r="V249" s="62"/>
      <c r="W249" s="75"/>
      <c r="X249" s="81"/>
      <c r="Y249" s="62"/>
      <c r="Z249" s="82"/>
      <c r="AA249" s="90">
        <f t="shared" si="3"/>
        <v>0</v>
      </c>
    </row>
    <row r="250" spans="1:28" hidden="1">
      <c r="A250" s="7" t="s">
        <v>849</v>
      </c>
      <c r="B250" s="51" t="s">
        <v>247</v>
      </c>
      <c r="C250" s="72"/>
      <c r="D250" s="62"/>
      <c r="E250" s="73"/>
      <c r="F250" s="72"/>
      <c r="G250" s="62"/>
      <c r="H250" s="75"/>
      <c r="I250" s="81"/>
      <c r="J250" s="62"/>
      <c r="K250" s="82"/>
      <c r="L250" s="81"/>
      <c r="M250" s="62"/>
      <c r="N250" s="82"/>
      <c r="O250" s="77"/>
      <c r="P250" s="62"/>
      <c r="Q250" s="73"/>
      <c r="R250" s="72"/>
      <c r="S250" s="62"/>
      <c r="T250" s="75"/>
      <c r="U250" s="81"/>
      <c r="V250" s="62"/>
      <c r="W250" s="75"/>
      <c r="X250" s="81"/>
      <c r="Y250" s="62"/>
      <c r="Z250" s="82"/>
      <c r="AA250" s="90">
        <f t="shared" si="3"/>
        <v>0</v>
      </c>
    </row>
    <row r="251" spans="1:28" hidden="1">
      <c r="A251" s="7" t="s">
        <v>850</v>
      </c>
      <c r="B251" s="51" t="s">
        <v>249</v>
      </c>
      <c r="C251" s="72"/>
      <c r="D251" s="62"/>
      <c r="E251" s="73"/>
      <c r="F251" s="72"/>
      <c r="G251" s="62"/>
      <c r="H251" s="75"/>
      <c r="I251" s="81"/>
      <c r="J251" s="62"/>
      <c r="K251" s="82"/>
      <c r="L251" s="81"/>
      <c r="M251" s="62"/>
      <c r="N251" s="82"/>
      <c r="O251" s="77"/>
      <c r="P251" s="62"/>
      <c r="Q251" s="73"/>
      <c r="R251" s="72"/>
      <c r="S251" s="62"/>
      <c r="T251" s="75"/>
      <c r="U251" s="81"/>
      <c r="V251" s="62"/>
      <c r="W251" s="75"/>
      <c r="X251" s="81"/>
      <c r="Y251" s="62"/>
      <c r="Z251" s="82"/>
      <c r="AA251" s="90">
        <f t="shared" si="3"/>
        <v>0</v>
      </c>
    </row>
    <row r="252" spans="1:28" hidden="1">
      <c r="A252" s="7" t="s">
        <v>851</v>
      </c>
      <c r="B252" s="51" t="s">
        <v>250</v>
      </c>
      <c r="C252" s="72"/>
      <c r="D252" s="62"/>
      <c r="E252" s="73"/>
      <c r="F252" s="72"/>
      <c r="G252" s="62"/>
      <c r="H252" s="75"/>
      <c r="I252" s="81"/>
      <c r="J252" s="62"/>
      <c r="K252" s="82"/>
      <c r="L252" s="81"/>
      <c r="M252" s="62"/>
      <c r="N252" s="82"/>
      <c r="O252" s="77"/>
      <c r="P252" s="62"/>
      <c r="Q252" s="73"/>
      <c r="R252" s="72"/>
      <c r="S252" s="62"/>
      <c r="T252" s="75"/>
      <c r="U252" s="81"/>
      <c r="V252" s="62"/>
      <c r="W252" s="75"/>
      <c r="X252" s="81"/>
      <c r="Y252" s="62"/>
      <c r="Z252" s="82"/>
      <c r="AA252" s="90">
        <f t="shared" si="3"/>
        <v>0</v>
      </c>
    </row>
    <row r="253" spans="1:28" hidden="1">
      <c r="A253" s="7" t="s">
        <v>852</v>
      </c>
      <c r="B253" s="51" t="s">
        <v>25</v>
      </c>
      <c r="C253" s="72"/>
      <c r="D253" s="62"/>
      <c r="E253" s="73"/>
      <c r="F253" s="72"/>
      <c r="G253" s="62"/>
      <c r="H253" s="75"/>
      <c r="I253" s="81"/>
      <c r="J253" s="62"/>
      <c r="K253" s="82"/>
      <c r="L253" s="81"/>
      <c r="M253" s="62"/>
      <c r="N253" s="82"/>
      <c r="O253" s="77"/>
      <c r="P253" s="62"/>
      <c r="Q253" s="73"/>
      <c r="R253" s="72"/>
      <c r="S253" s="62"/>
      <c r="T253" s="75"/>
      <c r="U253" s="81"/>
      <c r="V253" s="62"/>
      <c r="W253" s="75"/>
      <c r="X253" s="81"/>
      <c r="Y253" s="62"/>
      <c r="Z253" s="82"/>
      <c r="AA253" s="90">
        <f t="shared" si="3"/>
        <v>0</v>
      </c>
    </row>
    <row r="254" spans="1:28" hidden="1">
      <c r="A254" s="7" t="s">
        <v>853</v>
      </c>
      <c r="B254" s="51" t="s">
        <v>251</v>
      </c>
      <c r="C254" s="72"/>
      <c r="D254" s="62"/>
      <c r="E254" s="73"/>
      <c r="F254" s="72"/>
      <c r="G254" s="62"/>
      <c r="H254" s="75"/>
      <c r="I254" s="81"/>
      <c r="J254" s="62"/>
      <c r="K254" s="82"/>
      <c r="L254" s="81"/>
      <c r="M254" s="62"/>
      <c r="N254" s="82"/>
      <c r="O254" s="77"/>
      <c r="P254" s="62"/>
      <c r="Q254" s="73"/>
      <c r="R254" s="72"/>
      <c r="S254" s="62"/>
      <c r="T254" s="75"/>
      <c r="U254" s="81"/>
      <c r="V254" s="62"/>
      <c r="W254" s="75"/>
      <c r="X254" s="81"/>
      <c r="Y254" s="62"/>
      <c r="Z254" s="82"/>
      <c r="AA254" s="90">
        <f t="shared" si="3"/>
        <v>0</v>
      </c>
    </row>
    <row r="255" spans="1:28" hidden="1">
      <c r="A255" s="7" t="s">
        <v>854</v>
      </c>
      <c r="B255" s="51" t="s">
        <v>855</v>
      </c>
      <c r="C255" s="72"/>
      <c r="D255" s="62"/>
      <c r="E255" s="73"/>
      <c r="F255" s="72"/>
      <c r="G255" s="62"/>
      <c r="H255" s="75"/>
      <c r="I255" s="81"/>
      <c r="J255" s="62"/>
      <c r="K255" s="82"/>
      <c r="L255" s="81"/>
      <c r="M255" s="62"/>
      <c r="N255" s="82"/>
      <c r="O255" s="77"/>
      <c r="P255" s="62"/>
      <c r="Q255" s="73"/>
      <c r="R255" s="72"/>
      <c r="S255" s="62"/>
      <c r="T255" s="75"/>
      <c r="U255" s="81"/>
      <c r="V255" s="62"/>
      <c r="W255" s="75"/>
      <c r="X255" s="81"/>
      <c r="Y255" s="62"/>
      <c r="Z255" s="82"/>
      <c r="AA255" s="90">
        <f t="shared" si="3"/>
        <v>0</v>
      </c>
    </row>
    <row r="256" spans="1:28" hidden="1">
      <c r="A256" s="7" t="s">
        <v>856</v>
      </c>
      <c r="B256" s="51" t="s">
        <v>252</v>
      </c>
      <c r="C256" s="72"/>
      <c r="D256" s="62"/>
      <c r="E256" s="73"/>
      <c r="F256" s="72"/>
      <c r="G256" s="62"/>
      <c r="H256" s="75"/>
      <c r="I256" s="81"/>
      <c r="J256" s="62"/>
      <c r="K256" s="82"/>
      <c r="L256" s="81"/>
      <c r="M256" s="62"/>
      <c r="N256" s="82"/>
      <c r="O256" s="77"/>
      <c r="P256" s="62"/>
      <c r="Q256" s="73"/>
      <c r="R256" s="72"/>
      <c r="S256" s="62"/>
      <c r="T256" s="75"/>
      <c r="U256" s="81"/>
      <c r="V256" s="62"/>
      <c r="W256" s="75"/>
      <c r="X256" s="81"/>
      <c r="Y256" s="62"/>
      <c r="Z256" s="82"/>
      <c r="AA256" s="90">
        <f t="shared" si="3"/>
        <v>0</v>
      </c>
    </row>
    <row r="257" spans="1:27" hidden="1">
      <c r="A257" s="7" t="s">
        <v>857</v>
      </c>
      <c r="B257" s="51" t="s">
        <v>253</v>
      </c>
      <c r="C257" s="72"/>
      <c r="D257" s="62"/>
      <c r="E257" s="73"/>
      <c r="F257" s="72"/>
      <c r="G257" s="62"/>
      <c r="H257" s="75"/>
      <c r="I257" s="81"/>
      <c r="J257" s="62"/>
      <c r="K257" s="82"/>
      <c r="L257" s="81"/>
      <c r="M257" s="62"/>
      <c r="N257" s="82"/>
      <c r="O257" s="77"/>
      <c r="P257" s="62"/>
      <c r="Q257" s="73"/>
      <c r="R257" s="72"/>
      <c r="S257" s="62"/>
      <c r="T257" s="75"/>
      <c r="U257" s="81"/>
      <c r="V257" s="62"/>
      <c r="W257" s="75"/>
      <c r="X257" s="81"/>
      <c r="Y257" s="62"/>
      <c r="Z257" s="82"/>
      <c r="AA257" s="90">
        <f t="shared" si="3"/>
        <v>0</v>
      </c>
    </row>
    <row r="258" spans="1:27" hidden="1">
      <c r="A258" s="7" t="s">
        <v>858</v>
      </c>
      <c r="B258" s="51" t="s">
        <v>254</v>
      </c>
      <c r="C258" s="72"/>
      <c r="D258" s="62"/>
      <c r="E258" s="73"/>
      <c r="F258" s="72"/>
      <c r="G258" s="62"/>
      <c r="H258" s="75"/>
      <c r="I258" s="81"/>
      <c r="J258" s="62"/>
      <c r="K258" s="82"/>
      <c r="L258" s="81"/>
      <c r="M258" s="62"/>
      <c r="N258" s="82"/>
      <c r="O258" s="77"/>
      <c r="P258" s="62"/>
      <c r="Q258" s="73"/>
      <c r="R258" s="72"/>
      <c r="S258" s="62"/>
      <c r="T258" s="75"/>
      <c r="U258" s="81"/>
      <c r="V258" s="62"/>
      <c r="W258" s="75"/>
      <c r="X258" s="81"/>
      <c r="Y258" s="62"/>
      <c r="Z258" s="82"/>
      <c r="AA258" s="90">
        <f t="shared" si="3"/>
        <v>0</v>
      </c>
    </row>
    <row r="259" spans="1:27" hidden="1">
      <c r="A259" s="7" t="s">
        <v>859</v>
      </c>
      <c r="B259" s="51" t="s">
        <v>255</v>
      </c>
      <c r="C259" s="72"/>
      <c r="D259" s="62"/>
      <c r="E259" s="73"/>
      <c r="F259" s="72"/>
      <c r="G259" s="62"/>
      <c r="H259" s="75"/>
      <c r="I259" s="81"/>
      <c r="J259" s="62"/>
      <c r="K259" s="82"/>
      <c r="L259" s="81"/>
      <c r="M259" s="62"/>
      <c r="N259" s="82"/>
      <c r="O259" s="77"/>
      <c r="P259" s="62"/>
      <c r="Q259" s="73"/>
      <c r="R259" s="72"/>
      <c r="S259" s="62"/>
      <c r="T259" s="75"/>
      <c r="U259" s="81"/>
      <c r="V259" s="62"/>
      <c r="W259" s="75"/>
      <c r="X259" s="81"/>
      <c r="Y259" s="62"/>
      <c r="Z259" s="82"/>
      <c r="AA259" s="90">
        <f t="shared" si="3"/>
        <v>0</v>
      </c>
    </row>
    <row r="260" spans="1:27" hidden="1">
      <c r="A260" s="7" t="s">
        <v>860</v>
      </c>
      <c r="B260" s="51" t="s">
        <v>256</v>
      </c>
      <c r="C260" s="72"/>
      <c r="D260" s="62"/>
      <c r="E260" s="73"/>
      <c r="F260" s="72"/>
      <c r="G260" s="62"/>
      <c r="H260" s="75"/>
      <c r="I260" s="81"/>
      <c r="J260" s="62"/>
      <c r="K260" s="82"/>
      <c r="L260" s="81"/>
      <c r="M260" s="62"/>
      <c r="N260" s="82"/>
      <c r="O260" s="77"/>
      <c r="P260" s="62"/>
      <c r="Q260" s="73"/>
      <c r="R260" s="72"/>
      <c r="S260" s="62"/>
      <c r="T260" s="75"/>
      <c r="U260" s="81"/>
      <c r="V260" s="62"/>
      <c r="W260" s="75"/>
      <c r="X260" s="81"/>
      <c r="Y260" s="62"/>
      <c r="Z260" s="82"/>
      <c r="AA260" s="90">
        <f t="shared" ref="AA260:AA323" si="4">SUM(C260:Z260)</f>
        <v>0</v>
      </c>
    </row>
    <row r="261" spans="1:27" hidden="1">
      <c r="A261" s="7" t="s">
        <v>861</v>
      </c>
      <c r="B261" s="51" t="s">
        <v>257</v>
      </c>
      <c r="C261" s="72"/>
      <c r="D261" s="62"/>
      <c r="E261" s="73"/>
      <c r="F261" s="72"/>
      <c r="G261" s="62"/>
      <c r="H261" s="75"/>
      <c r="I261" s="81"/>
      <c r="J261" s="62"/>
      <c r="K261" s="82"/>
      <c r="L261" s="81"/>
      <c r="M261" s="62"/>
      <c r="N261" s="82"/>
      <c r="O261" s="77"/>
      <c r="P261" s="62"/>
      <c r="Q261" s="73"/>
      <c r="R261" s="72"/>
      <c r="S261" s="62"/>
      <c r="T261" s="75"/>
      <c r="U261" s="81"/>
      <c r="V261" s="62"/>
      <c r="W261" s="75"/>
      <c r="X261" s="81"/>
      <c r="Y261" s="62"/>
      <c r="Z261" s="82"/>
      <c r="AA261" s="90">
        <f t="shared" si="4"/>
        <v>0</v>
      </c>
    </row>
    <row r="262" spans="1:27" hidden="1">
      <c r="A262" s="7" t="s">
        <v>862</v>
      </c>
      <c r="B262" s="51" t="s">
        <v>258</v>
      </c>
      <c r="C262" s="72"/>
      <c r="D262" s="62"/>
      <c r="E262" s="73"/>
      <c r="F262" s="72"/>
      <c r="G262" s="62"/>
      <c r="H262" s="75"/>
      <c r="I262" s="81"/>
      <c r="J262" s="62"/>
      <c r="K262" s="82"/>
      <c r="L262" s="81"/>
      <c r="M262" s="62"/>
      <c r="N262" s="82"/>
      <c r="O262" s="77"/>
      <c r="P262" s="62"/>
      <c r="Q262" s="73"/>
      <c r="R262" s="72"/>
      <c r="S262" s="62"/>
      <c r="T262" s="75"/>
      <c r="U262" s="81"/>
      <c r="V262" s="62"/>
      <c r="W262" s="75"/>
      <c r="X262" s="81"/>
      <c r="Y262" s="62"/>
      <c r="Z262" s="82"/>
      <c r="AA262" s="90">
        <f t="shared" si="4"/>
        <v>0</v>
      </c>
    </row>
    <row r="263" spans="1:27" hidden="1">
      <c r="A263" s="7" t="s">
        <v>863</v>
      </c>
      <c r="B263" s="51" t="s">
        <v>259</v>
      </c>
      <c r="C263" s="72"/>
      <c r="D263" s="62"/>
      <c r="E263" s="73"/>
      <c r="F263" s="72"/>
      <c r="G263" s="62"/>
      <c r="H263" s="75"/>
      <c r="I263" s="81"/>
      <c r="J263" s="62"/>
      <c r="K263" s="82"/>
      <c r="L263" s="81"/>
      <c r="M263" s="62"/>
      <c r="N263" s="82"/>
      <c r="O263" s="77"/>
      <c r="P263" s="62"/>
      <c r="Q263" s="73"/>
      <c r="R263" s="72"/>
      <c r="S263" s="62"/>
      <c r="T263" s="75"/>
      <c r="U263" s="81"/>
      <c r="V263" s="62"/>
      <c r="W263" s="75"/>
      <c r="X263" s="81"/>
      <c r="Y263" s="62"/>
      <c r="Z263" s="82"/>
      <c r="AA263" s="90">
        <f t="shared" si="4"/>
        <v>0</v>
      </c>
    </row>
    <row r="264" spans="1:27" hidden="1">
      <c r="A264" s="7" t="s">
        <v>864</v>
      </c>
      <c r="B264" s="51" t="s">
        <v>537</v>
      </c>
      <c r="C264" s="72"/>
      <c r="D264" s="62"/>
      <c r="E264" s="73"/>
      <c r="F264" s="72"/>
      <c r="G264" s="62"/>
      <c r="H264" s="75"/>
      <c r="I264" s="81"/>
      <c r="J264" s="62"/>
      <c r="K264" s="82"/>
      <c r="L264" s="81"/>
      <c r="M264" s="62"/>
      <c r="N264" s="82"/>
      <c r="O264" s="77"/>
      <c r="P264" s="62"/>
      <c r="Q264" s="73"/>
      <c r="R264" s="72"/>
      <c r="S264" s="62"/>
      <c r="T264" s="75"/>
      <c r="U264" s="81"/>
      <c r="V264" s="62"/>
      <c r="W264" s="75"/>
      <c r="X264" s="81"/>
      <c r="Y264" s="62"/>
      <c r="Z264" s="82"/>
      <c r="AA264" s="90">
        <f t="shared" si="4"/>
        <v>0</v>
      </c>
    </row>
    <row r="265" spans="1:27" hidden="1">
      <c r="A265" s="7" t="s">
        <v>865</v>
      </c>
      <c r="B265" s="51" t="s">
        <v>260</v>
      </c>
      <c r="C265" s="72"/>
      <c r="D265" s="62"/>
      <c r="E265" s="73"/>
      <c r="F265" s="72"/>
      <c r="G265" s="62"/>
      <c r="H265" s="75"/>
      <c r="I265" s="81"/>
      <c r="J265" s="62"/>
      <c r="K265" s="82"/>
      <c r="L265" s="81"/>
      <c r="M265" s="62"/>
      <c r="N265" s="82"/>
      <c r="O265" s="77"/>
      <c r="P265" s="62"/>
      <c r="Q265" s="73"/>
      <c r="R265" s="72"/>
      <c r="S265" s="62"/>
      <c r="T265" s="75"/>
      <c r="U265" s="81"/>
      <c r="V265" s="62"/>
      <c r="W265" s="75"/>
      <c r="X265" s="81"/>
      <c r="Y265" s="62"/>
      <c r="Z265" s="82"/>
      <c r="AA265" s="90">
        <f t="shared" si="4"/>
        <v>0</v>
      </c>
    </row>
    <row r="266" spans="1:27" hidden="1">
      <c r="A266" s="7" t="s">
        <v>866</v>
      </c>
      <c r="B266" s="51" t="s">
        <v>261</v>
      </c>
      <c r="C266" s="72"/>
      <c r="D266" s="62"/>
      <c r="E266" s="73"/>
      <c r="F266" s="72"/>
      <c r="G266" s="62"/>
      <c r="H266" s="75"/>
      <c r="I266" s="81"/>
      <c r="J266" s="62"/>
      <c r="K266" s="82"/>
      <c r="L266" s="81"/>
      <c r="M266" s="62"/>
      <c r="N266" s="82"/>
      <c r="O266" s="77"/>
      <c r="P266" s="62"/>
      <c r="Q266" s="73"/>
      <c r="R266" s="72"/>
      <c r="S266" s="62"/>
      <c r="T266" s="75"/>
      <c r="U266" s="81"/>
      <c r="V266" s="62"/>
      <c r="W266" s="75"/>
      <c r="X266" s="81"/>
      <c r="Y266" s="62"/>
      <c r="Z266" s="82"/>
      <c r="AA266" s="90">
        <f t="shared" si="4"/>
        <v>0</v>
      </c>
    </row>
    <row r="267" spans="1:27" hidden="1">
      <c r="A267" s="7" t="s">
        <v>867</v>
      </c>
      <c r="B267" s="51" t="s">
        <v>262</v>
      </c>
      <c r="C267" s="72"/>
      <c r="D267" s="62"/>
      <c r="E267" s="73"/>
      <c r="F267" s="72"/>
      <c r="G267" s="62"/>
      <c r="H267" s="75"/>
      <c r="I267" s="81"/>
      <c r="J267" s="62"/>
      <c r="K267" s="82"/>
      <c r="L267" s="81"/>
      <c r="M267" s="62"/>
      <c r="N267" s="82"/>
      <c r="O267" s="77"/>
      <c r="P267" s="62"/>
      <c r="Q267" s="73"/>
      <c r="R267" s="72"/>
      <c r="S267" s="62"/>
      <c r="T267" s="75"/>
      <c r="U267" s="81"/>
      <c r="V267" s="62"/>
      <c r="W267" s="75"/>
      <c r="X267" s="81"/>
      <c r="Y267" s="62"/>
      <c r="Z267" s="82"/>
      <c r="AA267" s="90">
        <f t="shared" si="4"/>
        <v>0</v>
      </c>
    </row>
    <row r="268" spans="1:27" hidden="1">
      <c r="A268" s="7" t="s">
        <v>868</v>
      </c>
      <c r="B268" s="51" t="s">
        <v>263</v>
      </c>
      <c r="C268" s="72"/>
      <c r="D268" s="62"/>
      <c r="E268" s="73"/>
      <c r="F268" s="72"/>
      <c r="G268" s="62"/>
      <c r="H268" s="75"/>
      <c r="I268" s="81"/>
      <c r="J268" s="62"/>
      <c r="K268" s="82"/>
      <c r="L268" s="81"/>
      <c r="M268" s="62"/>
      <c r="N268" s="82"/>
      <c r="O268" s="77"/>
      <c r="P268" s="62"/>
      <c r="Q268" s="73"/>
      <c r="R268" s="72"/>
      <c r="S268" s="62"/>
      <c r="T268" s="75"/>
      <c r="U268" s="81"/>
      <c r="V268" s="62"/>
      <c r="W268" s="75"/>
      <c r="X268" s="81"/>
      <c r="Y268" s="62"/>
      <c r="Z268" s="82"/>
      <c r="AA268" s="90">
        <f t="shared" si="4"/>
        <v>0</v>
      </c>
    </row>
    <row r="269" spans="1:27" hidden="1">
      <c r="A269" s="7" t="s">
        <v>869</v>
      </c>
      <c r="B269" s="51" t="s">
        <v>264</v>
      </c>
      <c r="C269" s="72"/>
      <c r="D269" s="62"/>
      <c r="E269" s="73"/>
      <c r="F269" s="72"/>
      <c r="G269" s="62"/>
      <c r="H269" s="75"/>
      <c r="I269" s="81"/>
      <c r="J269" s="62"/>
      <c r="K269" s="82"/>
      <c r="L269" s="81"/>
      <c r="M269" s="62"/>
      <c r="N269" s="82"/>
      <c r="O269" s="77"/>
      <c r="P269" s="62"/>
      <c r="Q269" s="73"/>
      <c r="R269" s="72"/>
      <c r="S269" s="62"/>
      <c r="T269" s="75"/>
      <c r="U269" s="81"/>
      <c r="V269" s="62"/>
      <c r="W269" s="75"/>
      <c r="X269" s="81"/>
      <c r="Y269" s="62"/>
      <c r="Z269" s="82"/>
      <c r="AA269" s="90">
        <f t="shared" si="4"/>
        <v>0</v>
      </c>
    </row>
    <row r="270" spans="1:27" hidden="1">
      <c r="A270" s="7" t="s">
        <v>870</v>
      </c>
      <c r="B270" s="51" t="s">
        <v>265</v>
      </c>
      <c r="C270" s="72"/>
      <c r="D270" s="62"/>
      <c r="E270" s="73"/>
      <c r="F270" s="72"/>
      <c r="G270" s="62"/>
      <c r="H270" s="75"/>
      <c r="I270" s="81"/>
      <c r="J270" s="62"/>
      <c r="K270" s="82"/>
      <c r="L270" s="81"/>
      <c r="M270" s="62"/>
      <c r="N270" s="82"/>
      <c r="O270" s="77"/>
      <c r="P270" s="62"/>
      <c r="Q270" s="73"/>
      <c r="R270" s="72"/>
      <c r="S270" s="62"/>
      <c r="T270" s="75"/>
      <c r="U270" s="81"/>
      <c r="V270" s="62"/>
      <c r="W270" s="75"/>
      <c r="X270" s="81"/>
      <c r="Y270" s="62"/>
      <c r="Z270" s="82"/>
      <c r="AA270" s="90">
        <f t="shared" si="4"/>
        <v>0</v>
      </c>
    </row>
    <row r="271" spans="1:27" hidden="1">
      <c r="A271" s="7" t="s">
        <v>871</v>
      </c>
      <c r="B271" s="51" t="s">
        <v>266</v>
      </c>
      <c r="C271" s="72"/>
      <c r="D271" s="62"/>
      <c r="E271" s="73"/>
      <c r="F271" s="72"/>
      <c r="G271" s="62"/>
      <c r="H271" s="75"/>
      <c r="I271" s="81"/>
      <c r="J271" s="62"/>
      <c r="K271" s="82"/>
      <c r="L271" s="81"/>
      <c r="M271" s="62"/>
      <c r="N271" s="82"/>
      <c r="O271" s="77"/>
      <c r="P271" s="62"/>
      <c r="Q271" s="73"/>
      <c r="R271" s="72"/>
      <c r="S271" s="62"/>
      <c r="T271" s="75"/>
      <c r="U271" s="81"/>
      <c r="V271" s="62"/>
      <c r="W271" s="75"/>
      <c r="X271" s="81"/>
      <c r="Y271" s="62"/>
      <c r="Z271" s="82"/>
      <c r="AA271" s="90">
        <f t="shared" si="4"/>
        <v>0</v>
      </c>
    </row>
    <row r="272" spans="1:27" hidden="1">
      <c r="A272" s="7" t="s">
        <v>872</v>
      </c>
      <c r="B272" s="51" t="s">
        <v>267</v>
      </c>
      <c r="C272" s="72"/>
      <c r="D272" s="62"/>
      <c r="E272" s="73"/>
      <c r="F272" s="72"/>
      <c r="G272" s="62"/>
      <c r="H272" s="75"/>
      <c r="I272" s="81"/>
      <c r="J272" s="62"/>
      <c r="K272" s="82"/>
      <c r="L272" s="81"/>
      <c r="M272" s="62"/>
      <c r="N272" s="82"/>
      <c r="O272" s="77"/>
      <c r="P272" s="62"/>
      <c r="Q272" s="73"/>
      <c r="R272" s="72"/>
      <c r="S272" s="62"/>
      <c r="T272" s="75"/>
      <c r="U272" s="81"/>
      <c r="V272" s="62"/>
      <c r="W272" s="75"/>
      <c r="X272" s="81"/>
      <c r="Y272" s="62"/>
      <c r="Z272" s="82"/>
      <c r="AA272" s="90">
        <f t="shared" si="4"/>
        <v>0</v>
      </c>
    </row>
    <row r="273" spans="1:28">
      <c r="A273" s="7" t="s">
        <v>873</v>
      </c>
      <c r="B273" s="51" t="s">
        <v>268</v>
      </c>
      <c r="C273" s="72"/>
      <c r="D273" s="62"/>
      <c r="E273" s="73"/>
      <c r="F273" s="72"/>
      <c r="G273" s="62"/>
      <c r="H273" s="75"/>
      <c r="I273" s="81"/>
      <c r="J273" s="62"/>
      <c r="K273" s="82"/>
      <c r="L273" s="81"/>
      <c r="M273" s="62"/>
      <c r="N273" s="82"/>
      <c r="O273" s="77"/>
      <c r="P273" s="62"/>
      <c r="Q273" s="73"/>
      <c r="R273" s="72"/>
      <c r="S273" s="62"/>
      <c r="T273" s="75"/>
      <c r="U273" s="81"/>
      <c r="V273" s="62"/>
      <c r="W273" s="75"/>
      <c r="X273" s="81"/>
      <c r="Y273" s="62"/>
      <c r="Z273" s="82"/>
      <c r="AA273" s="90">
        <f t="shared" si="4"/>
        <v>0</v>
      </c>
    </row>
    <row r="274" spans="1:28" hidden="1">
      <c r="A274" s="7" t="s">
        <v>874</v>
      </c>
      <c r="B274" s="51" t="s">
        <v>269</v>
      </c>
      <c r="C274" s="72"/>
      <c r="D274" s="62"/>
      <c r="E274" s="73"/>
      <c r="F274" s="72"/>
      <c r="G274" s="62"/>
      <c r="H274" s="75"/>
      <c r="I274" s="81"/>
      <c r="J274" s="62"/>
      <c r="K274" s="82"/>
      <c r="L274" s="81"/>
      <c r="M274" s="62"/>
      <c r="N274" s="82"/>
      <c r="O274" s="77"/>
      <c r="P274" s="62"/>
      <c r="Q274" s="73"/>
      <c r="R274" s="72"/>
      <c r="S274" s="62"/>
      <c r="T274" s="75"/>
      <c r="U274" s="81"/>
      <c r="V274" s="62"/>
      <c r="W274" s="75"/>
      <c r="X274" s="81"/>
      <c r="Y274" s="62"/>
      <c r="Z274" s="82"/>
      <c r="AA274" s="90">
        <f t="shared" si="4"/>
        <v>0</v>
      </c>
    </row>
    <row r="275" spans="1:28" hidden="1">
      <c r="A275" s="7" t="s">
        <v>875</v>
      </c>
      <c r="B275" s="51" t="s">
        <v>270</v>
      </c>
      <c r="C275" s="72"/>
      <c r="D275" s="62"/>
      <c r="E275" s="73"/>
      <c r="F275" s="72"/>
      <c r="G275" s="62"/>
      <c r="H275" s="75"/>
      <c r="I275" s="81"/>
      <c r="J275" s="62"/>
      <c r="K275" s="82"/>
      <c r="L275" s="81"/>
      <c r="M275" s="62"/>
      <c r="N275" s="82"/>
      <c r="O275" s="77"/>
      <c r="P275" s="62"/>
      <c r="Q275" s="73"/>
      <c r="R275" s="72"/>
      <c r="S275" s="62"/>
      <c r="T275" s="75"/>
      <c r="U275" s="81"/>
      <c r="V275" s="62"/>
      <c r="W275" s="75"/>
      <c r="X275" s="81"/>
      <c r="Y275" s="62"/>
      <c r="Z275" s="82"/>
      <c r="AA275" s="90">
        <f t="shared" si="4"/>
        <v>0</v>
      </c>
    </row>
    <row r="276" spans="1:28" hidden="1">
      <c r="A276" s="7" t="s">
        <v>876</v>
      </c>
      <c r="B276" s="51" t="s">
        <v>271</v>
      </c>
      <c r="C276" s="72"/>
      <c r="D276" s="62"/>
      <c r="E276" s="73"/>
      <c r="F276" s="72"/>
      <c r="G276" s="62"/>
      <c r="H276" s="75"/>
      <c r="I276" s="81"/>
      <c r="J276" s="62"/>
      <c r="K276" s="82"/>
      <c r="L276" s="81"/>
      <c r="M276" s="62"/>
      <c r="N276" s="82"/>
      <c r="O276" s="77"/>
      <c r="P276" s="62"/>
      <c r="Q276" s="73"/>
      <c r="R276" s="72"/>
      <c r="S276" s="62"/>
      <c r="T276" s="75"/>
      <c r="U276" s="81"/>
      <c r="V276" s="62"/>
      <c r="W276" s="75"/>
      <c r="X276" s="81"/>
      <c r="Y276" s="62"/>
      <c r="Z276" s="82"/>
      <c r="AA276" s="90">
        <f t="shared" si="4"/>
        <v>0</v>
      </c>
    </row>
    <row r="277" spans="1:28" hidden="1">
      <c r="A277" s="7" t="s">
        <v>877</v>
      </c>
      <c r="B277" s="51" t="s">
        <v>272</v>
      </c>
      <c r="C277" s="72"/>
      <c r="D277" s="62"/>
      <c r="E277" s="73"/>
      <c r="F277" s="72"/>
      <c r="G277" s="62"/>
      <c r="H277" s="75"/>
      <c r="I277" s="81"/>
      <c r="J277" s="62"/>
      <c r="K277" s="82"/>
      <c r="L277" s="81"/>
      <c r="M277" s="62"/>
      <c r="N277" s="82"/>
      <c r="O277" s="77"/>
      <c r="P277" s="62"/>
      <c r="Q277" s="73"/>
      <c r="R277" s="72"/>
      <c r="S277" s="62"/>
      <c r="T277" s="75"/>
      <c r="U277" s="81"/>
      <c r="V277" s="62"/>
      <c r="W277" s="75"/>
      <c r="X277" s="81"/>
      <c r="Y277" s="62"/>
      <c r="Z277" s="82"/>
      <c r="AA277" s="90">
        <f t="shared" si="4"/>
        <v>0</v>
      </c>
    </row>
    <row r="278" spans="1:28" hidden="1">
      <c r="A278" s="7" t="s">
        <v>878</v>
      </c>
      <c r="B278" s="51" t="s">
        <v>273</v>
      </c>
      <c r="C278" s="72"/>
      <c r="D278" s="62"/>
      <c r="E278" s="73"/>
      <c r="F278" s="72"/>
      <c r="G278" s="62"/>
      <c r="H278" s="75"/>
      <c r="I278" s="81"/>
      <c r="J278" s="62"/>
      <c r="K278" s="82"/>
      <c r="L278" s="81"/>
      <c r="M278" s="62"/>
      <c r="N278" s="82"/>
      <c r="O278" s="77"/>
      <c r="P278" s="62"/>
      <c r="Q278" s="73"/>
      <c r="R278" s="72"/>
      <c r="S278" s="62"/>
      <c r="T278" s="75"/>
      <c r="U278" s="81"/>
      <c r="V278" s="62"/>
      <c r="W278" s="75"/>
      <c r="X278" s="81"/>
      <c r="Y278" s="62"/>
      <c r="Z278" s="82"/>
      <c r="AA278" s="90">
        <f t="shared" si="4"/>
        <v>0</v>
      </c>
    </row>
    <row r="279" spans="1:28" hidden="1">
      <c r="A279" s="7" t="s">
        <v>879</v>
      </c>
      <c r="B279" s="51" t="s">
        <v>274</v>
      </c>
      <c r="C279" s="72"/>
      <c r="D279" s="62"/>
      <c r="E279" s="73"/>
      <c r="F279" s="72"/>
      <c r="G279" s="62"/>
      <c r="H279" s="75"/>
      <c r="I279" s="81"/>
      <c r="J279" s="62"/>
      <c r="K279" s="82"/>
      <c r="L279" s="81"/>
      <c r="M279" s="62"/>
      <c r="N279" s="82"/>
      <c r="O279" s="77"/>
      <c r="P279" s="62"/>
      <c r="Q279" s="73"/>
      <c r="R279" s="72"/>
      <c r="S279" s="62"/>
      <c r="T279" s="75"/>
      <c r="U279" s="81"/>
      <c r="V279" s="62"/>
      <c r="W279" s="75"/>
      <c r="X279" s="81"/>
      <c r="Y279" s="62"/>
      <c r="Z279" s="82"/>
      <c r="AA279" s="90">
        <f t="shared" si="4"/>
        <v>0</v>
      </c>
    </row>
    <row r="280" spans="1:28" hidden="1">
      <c r="A280" s="7" t="s">
        <v>880</v>
      </c>
      <c r="B280" s="51" t="s">
        <v>275</v>
      </c>
      <c r="C280" s="72"/>
      <c r="D280" s="62"/>
      <c r="E280" s="73"/>
      <c r="F280" s="72"/>
      <c r="G280" s="62"/>
      <c r="H280" s="75"/>
      <c r="I280" s="81"/>
      <c r="J280" s="62"/>
      <c r="K280" s="82"/>
      <c r="L280" s="81"/>
      <c r="M280" s="62"/>
      <c r="N280" s="82"/>
      <c r="O280" s="77"/>
      <c r="P280" s="62"/>
      <c r="Q280" s="73"/>
      <c r="R280" s="72"/>
      <c r="S280" s="62"/>
      <c r="T280" s="75"/>
      <c r="U280" s="81"/>
      <c r="V280" s="62"/>
      <c r="W280" s="75"/>
      <c r="X280" s="81"/>
      <c r="Y280" s="62"/>
      <c r="Z280" s="82"/>
      <c r="AA280" s="90">
        <f t="shared" si="4"/>
        <v>0</v>
      </c>
    </row>
    <row r="281" spans="1:28" hidden="1">
      <c r="A281" s="7" t="s">
        <v>881</v>
      </c>
      <c r="B281" s="51" t="s">
        <v>276</v>
      </c>
      <c r="C281" s="72"/>
      <c r="D281" s="62"/>
      <c r="E281" s="73"/>
      <c r="F281" s="72"/>
      <c r="G281" s="62"/>
      <c r="H281" s="75"/>
      <c r="I281" s="81"/>
      <c r="J281" s="62"/>
      <c r="K281" s="82"/>
      <c r="L281" s="81"/>
      <c r="M281" s="62"/>
      <c r="N281" s="82"/>
      <c r="O281" s="77"/>
      <c r="P281" s="62"/>
      <c r="Q281" s="73"/>
      <c r="R281" s="72"/>
      <c r="S281" s="62"/>
      <c r="T281" s="75"/>
      <c r="U281" s="81"/>
      <c r="V281" s="62"/>
      <c r="W281" s="75"/>
      <c r="X281" s="81"/>
      <c r="Y281" s="62"/>
      <c r="Z281" s="82"/>
      <c r="AA281" s="90">
        <f t="shared" si="4"/>
        <v>0</v>
      </c>
    </row>
    <row r="282" spans="1:28" hidden="1">
      <c r="A282" s="7" t="s">
        <v>882</v>
      </c>
      <c r="B282" s="51" t="s">
        <v>277</v>
      </c>
      <c r="C282" s="72"/>
      <c r="D282" s="62"/>
      <c r="E282" s="73"/>
      <c r="F282" s="72"/>
      <c r="G282" s="62"/>
      <c r="H282" s="75"/>
      <c r="I282" s="81"/>
      <c r="J282" s="62"/>
      <c r="K282" s="82"/>
      <c r="L282" s="81"/>
      <c r="M282" s="62"/>
      <c r="N282" s="82"/>
      <c r="O282" s="77"/>
      <c r="P282" s="62"/>
      <c r="Q282" s="73"/>
      <c r="R282" s="72"/>
      <c r="S282" s="62"/>
      <c r="T282" s="75"/>
      <c r="U282" s="81"/>
      <c r="V282" s="62"/>
      <c r="W282" s="75"/>
      <c r="X282" s="81"/>
      <c r="Y282" s="62"/>
      <c r="Z282" s="82"/>
      <c r="AA282" s="90">
        <f t="shared" si="4"/>
        <v>0</v>
      </c>
    </row>
    <row r="283" spans="1:28" hidden="1">
      <c r="A283" s="7" t="s">
        <v>883</v>
      </c>
      <c r="B283" s="51" t="s">
        <v>278</v>
      </c>
      <c r="C283" s="72"/>
      <c r="D283" s="62"/>
      <c r="E283" s="73"/>
      <c r="F283" s="72"/>
      <c r="G283" s="62"/>
      <c r="H283" s="75"/>
      <c r="I283" s="81"/>
      <c r="J283" s="62"/>
      <c r="K283" s="82"/>
      <c r="L283" s="81"/>
      <c r="M283" s="62"/>
      <c r="N283" s="82"/>
      <c r="O283" s="77"/>
      <c r="P283" s="62"/>
      <c r="Q283" s="73"/>
      <c r="R283" s="72"/>
      <c r="S283" s="62"/>
      <c r="T283" s="75"/>
      <c r="U283" s="81"/>
      <c r="V283" s="62"/>
      <c r="W283" s="75"/>
      <c r="X283" s="81"/>
      <c r="Y283" s="62"/>
      <c r="Z283" s="82"/>
      <c r="AA283" s="90">
        <f t="shared" si="4"/>
        <v>0</v>
      </c>
    </row>
    <row r="284" spans="1:28" hidden="1">
      <c r="A284" s="7" t="s">
        <v>884</v>
      </c>
      <c r="B284" s="51" t="s">
        <v>279</v>
      </c>
      <c r="C284" s="72"/>
      <c r="D284" s="62"/>
      <c r="E284" s="73"/>
      <c r="F284" s="72"/>
      <c r="G284" s="62"/>
      <c r="H284" s="75"/>
      <c r="I284" s="81"/>
      <c r="J284" s="62"/>
      <c r="K284" s="82"/>
      <c r="L284" s="81"/>
      <c r="M284" s="62"/>
      <c r="N284" s="82"/>
      <c r="O284" s="77"/>
      <c r="P284" s="62"/>
      <c r="Q284" s="73"/>
      <c r="R284" s="72"/>
      <c r="S284" s="62"/>
      <c r="T284" s="75"/>
      <c r="U284" s="81"/>
      <c r="V284" s="62"/>
      <c r="W284" s="75"/>
      <c r="X284" s="81"/>
      <c r="Y284" s="62"/>
      <c r="Z284" s="82"/>
      <c r="AA284" s="90">
        <f t="shared" si="4"/>
        <v>0</v>
      </c>
    </row>
    <row r="285" spans="1:28" hidden="1">
      <c r="A285" s="7" t="s">
        <v>885</v>
      </c>
      <c r="B285" s="51" t="s">
        <v>5</v>
      </c>
      <c r="C285" s="72"/>
      <c r="D285" s="62"/>
      <c r="E285" s="73"/>
      <c r="F285" s="72"/>
      <c r="G285" s="62"/>
      <c r="H285" s="75"/>
      <c r="I285" s="81"/>
      <c r="J285" s="62"/>
      <c r="K285" s="82"/>
      <c r="L285" s="81"/>
      <c r="M285" s="62"/>
      <c r="N285" s="82"/>
      <c r="O285" s="77"/>
      <c r="P285" s="62"/>
      <c r="Q285" s="73"/>
      <c r="R285" s="72"/>
      <c r="S285" s="62"/>
      <c r="T285" s="75"/>
      <c r="U285" s="81"/>
      <c r="V285" s="62"/>
      <c r="W285" s="75"/>
      <c r="X285" s="81"/>
      <c r="Y285" s="62"/>
      <c r="Z285" s="82"/>
      <c r="AA285" s="90">
        <f t="shared" si="4"/>
        <v>0</v>
      </c>
    </row>
    <row r="286" spans="1:28">
      <c r="A286" s="7" t="s">
        <v>886</v>
      </c>
      <c r="B286" s="51" t="s">
        <v>3</v>
      </c>
      <c r="C286" s="72"/>
      <c r="D286" s="62"/>
      <c r="E286" s="73"/>
      <c r="F286" s="72"/>
      <c r="G286" s="62"/>
      <c r="H286" s="75"/>
      <c r="I286" s="81"/>
      <c r="J286" s="62"/>
      <c r="K286" s="82"/>
      <c r="L286" s="81"/>
      <c r="M286" s="62"/>
      <c r="N286" s="82"/>
      <c r="O286" s="77"/>
      <c r="P286" s="62"/>
      <c r="Q286" s="73"/>
      <c r="R286" s="72"/>
      <c r="S286" s="62"/>
      <c r="T286" s="75"/>
      <c r="U286" s="81"/>
      <c r="V286" s="62"/>
      <c r="W286" s="75"/>
      <c r="X286" s="81"/>
      <c r="Y286" s="62"/>
      <c r="Z286" s="82"/>
      <c r="AA286" s="90">
        <f t="shared" si="4"/>
        <v>0</v>
      </c>
      <c r="AB286" s="9" t="s">
        <v>1212</v>
      </c>
    </row>
    <row r="287" spans="1:28" hidden="1">
      <c r="A287" s="7" t="s">
        <v>887</v>
      </c>
      <c r="B287" s="51" t="s">
        <v>280</v>
      </c>
      <c r="C287" s="72"/>
      <c r="D287" s="62"/>
      <c r="E287" s="73"/>
      <c r="F287" s="72"/>
      <c r="G287" s="62"/>
      <c r="H287" s="75"/>
      <c r="I287" s="81"/>
      <c r="J287" s="62"/>
      <c r="K287" s="82"/>
      <c r="L287" s="81"/>
      <c r="M287" s="62"/>
      <c r="N287" s="82"/>
      <c r="O287" s="77"/>
      <c r="P287" s="62"/>
      <c r="Q287" s="73"/>
      <c r="R287" s="72"/>
      <c r="S287" s="62"/>
      <c r="T287" s="75"/>
      <c r="U287" s="81"/>
      <c r="V287" s="62"/>
      <c r="W287" s="75"/>
      <c r="X287" s="81"/>
      <c r="Y287" s="62"/>
      <c r="Z287" s="82"/>
      <c r="AA287" s="90">
        <f t="shared" si="4"/>
        <v>0</v>
      </c>
    </row>
    <row r="288" spans="1:28" hidden="1">
      <c r="A288" s="7" t="s">
        <v>888</v>
      </c>
      <c r="B288" s="51" t="s">
        <v>281</v>
      </c>
      <c r="C288" s="72"/>
      <c r="D288" s="62"/>
      <c r="E288" s="73"/>
      <c r="F288" s="72"/>
      <c r="G288" s="62"/>
      <c r="H288" s="75"/>
      <c r="I288" s="81"/>
      <c r="J288" s="62"/>
      <c r="K288" s="82"/>
      <c r="L288" s="81"/>
      <c r="M288" s="62"/>
      <c r="N288" s="82"/>
      <c r="O288" s="77"/>
      <c r="P288" s="62"/>
      <c r="Q288" s="73"/>
      <c r="R288" s="72"/>
      <c r="S288" s="62"/>
      <c r="T288" s="75"/>
      <c r="U288" s="81"/>
      <c r="V288" s="62"/>
      <c r="W288" s="75"/>
      <c r="X288" s="81"/>
      <c r="Y288" s="62"/>
      <c r="Z288" s="82"/>
      <c r="AA288" s="90">
        <f t="shared" si="4"/>
        <v>0</v>
      </c>
    </row>
    <row r="289" spans="1:27" hidden="1">
      <c r="A289" s="7" t="s">
        <v>889</v>
      </c>
      <c r="B289" s="51" t="s">
        <v>282</v>
      </c>
      <c r="C289" s="72"/>
      <c r="D289" s="62"/>
      <c r="E289" s="73"/>
      <c r="F289" s="72"/>
      <c r="G289" s="62"/>
      <c r="H289" s="75"/>
      <c r="I289" s="81"/>
      <c r="J289" s="62"/>
      <c r="K289" s="82"/>
      <c r="L289" s="81"/>
      <c r="M289" s="62"/>
      <c r="N289" s="82"/>
      <c r="O289" s="77"/>
      <c r="P289" s="62"/>
      <c r="Q289" s="73"/>
      <c r="R289" s="72"/>
      <c r="S289" s="62"/>
      <c r="T289" s="75"/>
      <c r="U289" s="81"/>
      <c r="V289" s="62"/>
      <c r="W289" s="75"/>
      <c r="X289" s="81"/>
      <c r="Y289" s="62"/>
      <c r="Z289" s="82"/>
      <c r="AA289" s="90">
        <f t="shared" si="4"/>
        <v>0</v>
      </c>
    </row>
    <row r="290" spans="1:27" hidden="1">
      <c r="A290" s="7" t="s">
        <v>890</v>
      </c>
      <c r="B290" s="51" t="s">
        <v>283</v>
      </c>
      <c r="C290" s="72"/>
      <c r="D290" s="62"/>
      <c r="E290" s="73"/>
      <c r="F290" s="72"/>
      <c r="G290" s="62"/>
      <c r="H290" s="75"/>
      <c r="I290" s="81"/>
      <c r="J290" s="62"/>
      <c r="K290" s="82"/>
      <c r="L290" s="81"/>
      <c r="M290" s="62"/>
      <c r="N290" s="82"/>
      <c r="O290" s="77"/>
      <c r="P290" s="62"/>
      <c r="Q290" s="73"/>
      <c r="R290" s="72"/>
      <c r="S290" s="62"/>
      <c r="T290" s="75"/>
      <c r="U290" s="81"/>
      <c r="V290" s="62"/>
      <c r="W290" s="75"/>
      <c r="X290" s="81"/>
      <c r="Y290" s="62"/>
      <c r="Z290" s="82"/>
      <c r="AA290" s="90">
        <f t="shared" si="4"/>
        <v>0</v>
      </c>
    </row>
    <row r="291" spans="1:27" hidden="1">
      <c r="A291" s="7" t="s">
        <v>891</v>
      </c>
      <c r="B291" s="51" t="s">
        <v>284</v>
      </c>
      <c r="C291" s="72"/>
      <c r="D291" s="62"/>
      <c r="E291" s="73"/>
      <c r="F291" s="72"/>
      <c r="G291" s="62"/>
      <c r="H291" s="75"/>
      <c r="I291" s="81"/>
      <c r="J291" s="62"/>
      <c r="K291" s="82"/>
      <c r="L291" s="81"/>
      <c r="M291" s="62"/>
      <c r="N291" s="82"/>
      <c r="O291" s="77"/>
      <c r="P291" s="62"/>
      <c r="Q291" s="73"/>
      <c r="R291" s="72"/>
      <c r="S291" s="62"/>
      <c r="T291" s="75"/>
      <c r="U291" s="81"/>
      <c r="V291" s="62"/>
      <c r="W291" s="75"/>
      <c r="X291" s="81"/>
      <c r="Y291" s="62"/>
      <c r="Z291" s="82"/>
      <c r="AA291" s="90">
        <f t="shared" si="4"/>
        <v>0</v>
      </c>
    </row>
    <row r="292" spans="1:27" hidden="1">
      <c r="A292" s="7" t="s">
        <v>892</v>
      </c>
      <c r="B292" s="51" t="s">
        <v>285</v>
      </c>
      <c r="C292" s="72"/>
      <c r="D292" s="62"/>
      <c r="E292" s="73"/>
      <c r="F292" s="72"/>
      <c r="G292" s="62"/>
      <c r="H292" s="75"/>
      <c r="I292" s="81"/>
      <c r="J292" s="62"/>
      <c r="K292" s="82"/>
      <c r="L292" s="81"/>
      <c r="M292" s="62"/>
      <c r="N292" s="82"/>
      <c r="O292" s="77"/>
      <c r="P292" s="62"/>
      <c r="Q292" s="73"/>
      <c r="R292" s="72"/>
      <c r="S292" s="62"/>
      <c r="T292" s="75"/>
      <c r="U292" s="81"/>
      <c r="V292" s="62"/>
      <c r="W292" s="75"/>
      <c r="X292" s="81"/>
      <c r="Y292" s="62"/>
      <c r="Z292" s="82"/>
      <c r="AA292" s="90">
        <f t="shared" si="4"/>
        <v>0</v>
      </c>
    </row>
    <row r="293" spans="1:27" hidden="1">
      <c r="A293" s="7" t="s">
        <v>893</v>
      </c>
      <c r="B293" s="51" t="s">
        <v>286</v>
      </c>
      <c r="C293" s="72"/>
      <c r="D293" s="62"/>
      <c r="E293" s="73"/>
      <c r="F293" s="72"/>
      <c r="G293" s="62"/>
      <c r="H293" s="75"/>
      <c r="I293" s="81"/>
      <c r="J293" s="62"/>
      <c r="K293" s="82"/>
      <c r="L293" s="81"/>
      <c r="M293" s="62"/>
      <c r="N293" s="82"/>
      <c r="O293" s="77"/>
      <c r="P293" s="62"/>
      <c r="Q293" s="73"/>
      <c r="R293" s="72"/>
      <c r="S293" s="62"/>
      <c r="T293" s="75"/>
      <c r="U293" s="81"/>
      <c r="V293" s="62"/>
      <c r="W293" s="75"/>
      <c r="X293" s="81"/>
      <c r="Y293" s="62"/>
      <c r="Z293" s="82"/>
      <c r="AA293" s="90">
        <f t="shared" si="4"/>
        <v>0</v>
      </c>
    </row>
    <row r="294" spans="1:27" hidden="1">
      <c r="A294" s="7" t="s">
        <v>894</v>
      </c>
      <c r="B294" s="51" t="s">
        <v>287</v>
      </c>
      <c r="C294" s="72"/>
      <c r="D294" s="62"/>
      <c r="E294" s="73"/>
      <c r="F294" s="72"/>
      <c r="G294" s="62"/>
      <c r="H294" s="75"/>
      <c r="I294" s="81"/>
      <c r="J294" s="62"/>
      <c r="K294" s="82"/>
      <c r="L294" s="81"/>
      <c r="M294" s="62"/>
      <c r="N294" s="82"/>
      <c r="O294" s="77"/>
      <c r="P294" s="62"/>
      <c r="Q294" s="73"/>
      <c r="R294" s="72"/>
      <c r="S294" s="62"/>
      <c r="T294" s="75"/>
      <c r="U294" s="81"/>
      <c r="V294" s="62"/>
      <c r="W294" s="75"/>
      <c r="X294" s="81"/>
      <c r="Y294" s="62"/>
      <c r="Z294" s="82"/>
      <c r="AA294" s="90">
        <f t="shared" si="4"/>
        <v>0</v>
      </c>
    </row>
    <row r="295" spans="1:27" hidden="1">
      <c r="A295" s="7" t="s">
        <v>895</v>
      </c>
      <c r="B295" s="51" t="s">
        <v>288</v>
      </c>
      <c r="C295" s="72"/>
      <c r="D295" s="62"/>
      <c r="E295" s="73"/>
      <c r="F295" s="72"/>
      <c r="G295" s="62"/>
      <c r="H295" s="75"/>
      <c r="I295" s="81"/>
      <c r="J295" s="62"/>
      <c r="K295" s="82"/>
      <c r="L295" s="81"/>
      <c r="M295" s="62"/>
      <c r="N295" s="82"/>
      <c r="O295" s="77"/>
      <c r="P295" s="62"/>
      <c r="Q295" s="73"/>
      <c r="R295" s="72"/>
      <c r="S295" s="62"/>
      <c r="T295" s="75"/>
      <c r="U295" s="81"/>
      <c r="V295" s="62"/>
      <c r="W295" s="75"/>
      <c r="X295" s="81"/>
      <c r="Y295" s="62"/>
      <c r="Z295" s="82"/>
      <c r="AA295" s="90">
        <f t="shared" si="4"/>
        <v>0</v>
      </c>
    </row>
    <row r="296" spans="1:27" hidden="1">
      <c r="A296" s="7" t="s">
        <v>896</v>
      </c>
      <c r="B296" s="51" t="s">
        <v>289</v>
      </c>
      <c r="C296" s="72"/>
      <c r="D296" s="62"/>
      <c r="E296" s="73"/>
      <c r="F296" s="72"/>
      <c r="G296" s="62"/>
      <c r="H296" s="75"/>
      <c r="I296" s="81"/>
      <c r="J296" s="62"/>
      <c r="K296" s="82"/>
      <c r="L296" s="81"/>
      <c r="M296" s="62"/>
      <c r="N296" s="82"/>
      <c r="O296" s="77"/>
      <c r="P296" s="62"/>
      <c r="Q296" s="73"/>
      <c r="R296" s="72"/>
      <c r="S296" s="62"/>
      <c r="T296" s="75"/>
      <c r="U296" s="81"/>
      <c r="V296" s="62"/>
      <c r="W296" s="75"/>
      <c r="X296" s="81"/>
      <c r="Y296" s="62"/>
      <c r="Z296" s="82"/>
      <c r="AA296" s="90">
        <f t="shared" si="4"/>
        <v>0</v>
      </c>
    </row>
    <row r="297" spans="1:27" hidden="1">
      <c r="A297" s="7" t="s">
        <v>897</v>
      </c>
      <c r="B297" s="51" t="s">
        <v>290</v>
      </c>
      <c r="C297" s="72"/>
      <c r="D297" s="62"/>
      <c r="E297" s="73"/>
      <c r="F297" s="72"/>
      <c r="G297" s="62"/>
      <c r="H297" s="75"/>
      <c r="I297" s="81"/>
      <c r="J297" s="62"/>
      <c r="K297" s="82"/>
      <c r="L297" s="81"/>
      <c r="M297" s="62"/>
      <c r="N297" s="82"/>
      <c r="O297" s="77"/>
      <c r="P297" s="62"/>
      <c r="Q297" s="73"/>
      <c r="R297" s="72"/>
      <c r="S297" s="62"/>
      <c r="T297" s="75"/>
      <c r="U297" s="81"/>
      <c r="V297" s="62"/>
      <c r="W297" s="75"/>
      <c r="X297" s="81"/>
      <c r="Y297" s="62"/>
      <c r="Z297" s="82"/>
      <c r="AA297" s="90">
        <f t="shared" si="4"/>
        <v>0</v>
      </c>
    </row>
    <row r="298" spans="1:27" hidden="1">
      <c r="A298" s="7" t="s">
        <v>898</v>
      </c>
      <c r="B298" s="51" t="s">
        <v>291</v>
      </c>
      <c r="C298" s="72"/>
      <c r="D298" s="62"/>
      <c r="E298" s="73"/>
      <c r="F298" s="72"/>
      <c r="G298" s="62"/>
      <c r="H298" s="75"/>
      <c r="I298" s="81"/>
      <c r="J298" s="62"/>
      <c r="K298" s="82"/>
      <c r="L298" s="81"/>
      <c r="M298" s="62"/>
      <c r="N298" s="82"/>
      <c r="O298" s="77"/>
      <c r="P298" s="62"/>
      <c r="Q298" s="73"/>
      <c r="R298" s="72"/>
      <c r="S298" s="62"/>
      <c r="T298" s="75"/>
      <c r="U298" s="81"/>
      <c r="V298" s="62"/>
      <c r="W298" s="75"/>
      <c r="X298" s="81"/>
      <c r="Y298" s="62"/>
      <c r="Z298" s="82"/>
      <c r="AA298" s="90">
        <f t="shared" si="4"/>
        <v>0</v>
      </c>
    </row>
    <row r="299" spans="1:27" hidden="1">
      <c r="A299" s="7" t="s">
        <v>899</v>
      </c>
      <c r="B299" s="51" t="s">
        <v>292</v>
      </c>
      <c r="C299" s="72"/>
      <c r="D299" s="62"/>
      <c r="E299" s="73"/>
      <c r="F299" s="72"/>
      <c r="G299" s="62"/>
      <c r="H299" s="75"/>
      <c r="I299" s="81"/>
      <c r="J299" s="62"/>
      <c r="K299" s="82"/>
      <c r="L299" s="81"/>
      <c r="M299" s="62"/>
      <c r="N299" s="82"/>
      <c r="O299" s="77"/>
      <c r="P299" s="62"/>
      <c r="Q299" s="73"/>
      <c r="R299" s="72"/>
      <c r="S299" s="62"/>
      <c r="T299" s="75"/>
      <c r="U299" s="81"/>
      <c r="V299" s="62"/>
      <c r="W299" s="75"/>
      <c r="X299" s="81"/>
      <c r="Y299" s="62"/>
      <c r="Z299" s="82"/>
      <c r="AA299" s="90">
        <f t="shared" si="4"/>
        <v>0</v>
      </c>
    </row>
    <row r="300" spans="1:27" hidden="1">
      <c r="A300" s="7" t="s">
        <v>900</v>
      </c>
      <c r="B300" s="51" t="s">
        <v>293</v>
      </c>
      <c r="C300" s="72"/>
      <c r="D300" s="62"/>
      <c r="E300" s="73"/>
      <c r="F300" s="72"/>
      <c r="G300" s="62"/>
      <c r="H300" s="75"/>
      <c r="I300" s="81"/>
      <c r="J300" s="62"/>
      <c r="K300" s="82"/>
      <c r="L300" s="81"/>
      <c r="M300" s="62"/>
      <c r="N300" s="82"/>
      <c r="O300" s="77"/>
      <c r="P300" s="62"/>
      <c r="Q300" s="73"/>
      <c r="R300" s="72"/>
      <c r="S300" s="62"/>
      <c r="T300" s="75"/>
      <c r="U300" s="81"/>
      <c r="V300" s="62"/>
      <c r="W300" s="75"/>
      <c r="X300" s="81"/>
      <c r="Y300" s="62"/>
      <c r="Z300" s="82"/>
      <c r="AA300" s="90">
        <f t="shared" si="4"/>
        <v>0</v>
      </c>
    </row>
    <row r="301" spans="1:27" hidden="1">
      <c r="A301" s="7" t="s">
        <v>901</v>
      </c>
      <c r="B301" s="51" t="s">
        <v>294</v>
      </c>
      <c r="C301" s="72"/>
      <c r="D301" s="62"/>
      <c r="E301" s="73"/>
      <c r="F301" s="72"/>
      <c r="G301" s="62"/>
      <c r="H301" s="75"/>
      <c r="I301" s="81"/>
      <c r="J301" s="62"/>
      <c r="K301" s="82"/>
      <c r="L301" s="81"/>
      <c r="M301" s="62"/>
      <c r="N301" s="82"/>
      <c r="O301" s="77"/>
      <c r="P301" s="62"/>
      <c r="Q301" s="73"/>
      <c r="R301" s="72"/>
      <c r="S301" s="62"/>
      <c r="T301" s="75"/>
      <c r="U301" s="81"/>
      <c r="V301" s="62"/>
      <c r="W301" s="75"/>
      <c r="X301" s="81"/>
      <c r="Y301" s="62"/>
      <c r="Z301" s="82"/>
      <c r="AA301" s="90">
        <f t="shared" si="4"/>
        <v>0</v>
      </c>
    </row>
    <row r="302" spans="1:27" hidden="1">
      <c r="A302" s="7" t="s">
        <v>902</v>
      </c>
      <c r="B302" s="51" t="s">
        <v>295</v>
      </c>
      <c r="C302" s="72"/>
      <c r="D302" s="62"/>
      <c r="E302" s="73"/>
      <c r="F302" s="72"/>
      <c r="G302" s="62"/>
      <c r="H302" s="75"/>
      <c r="I302" s="81"/>
      <c r="J302" s="62"/>
      <c r="K302" s="82"/>
      <c r="L302" s="81"/>
      <c r="M302" s="62"/>
      <c r="N302" s="82"/>
      <c r="O302" s="77"/>
      <c r="P302" s="62"/>
      <c r="Q302" s="73"/>
      <c r="R302" s="72"/>
      <c r="S302" s="62"/>
      <c r="T302" s="75"/>
      <c r="U302" s="81"/>
      <c r="V302" s="62"/>
      <c r="W302" s="75"/>
      <c r="X302" s="81"/>
      <c r="Y302" s="62"/>
      <c r="Z302" s="82"/>
      <c r="AA302" s="90">
        <f t="shared" si="4"/>
        <v>0</v>
      </c>
    </row>
    <row r="303" spans="1:27" hidden="1">
      <c r="A303" s="7" t="s">
        <v>903</v>
      </c>
      <c r="B303" s="51" t="s">
        <v>296</v>
      </c>
      <c r="C303" s="72"/>
      <c r="D303" s="62"/>
      <c r="E303" s="73"/>
      <c r="F303" s="72"/>
      <c r="G303" s="62"/>
      <c r="H303" s="75"/>
      <c r="I303" s="81"/>
      <c r="J303" s="62"/>
      <c r="K303" s="82"/>
      <c r="L303" s="81"/>
      <c r="M303" s="62"/>
      <c r="N303" s="82"/>
      <c r="O303" s="77"/>
      <c r="P303" s="62"/>
      <c r="Q303" s="73"/>
      <c r="R303" s="72"/>
      <c r="S303" s="62"/>
      <c r="T303" s="75"/>
      <c r="U303" s="81"/>
      <c r="V303" s="62"/>
      <c r="W303" s="75"/>
      <c r="X303" s="81"/>
      <c r="Y303" s="62"/>
      <c r="Z303" s="82"/>
      <c r="AA303" s="90">
        <f t="shared" si="4"/>
        <v>0</v>
      </c>
    </row>
    <row r="304" spans="1:27" hidden="1">
      <c r="A304" s="7" t="s">
        <v>904</v>
      </c>
      <c r="B304" s="51" t="s">
        <v>297</v>
      </c>
      <c r="C304" s="72"/>
      <c r="D304" s="62"/>
      <c r="E304" s="73"/>
      <c r="F304" s="72"/>
      <c r="G304" s="62"/>
      <c r="H304" s="75"/>
      <c r="I304" s="81"/>
      <c r="J304" s="62"/>
      <c r="K304" s="82"/>
      <c r="L304" s="81"/>
      <c r="M304" s="62"/>
      <c r="N304" s="82"/>
      <c r="O304" s="77"/>
      <c r="P304" s="62"/>
      <c r="Q304" s="73"/>
      <c r="R304" s="72"/>
      <c r="S304" s="62"/>
      <c r="T304" s="75"/>
      <c r="U304" s="81"/>
      <c r="V304" s="62"/>
      <c r="W304" s="75"/>
      <c r="X304" s="81"/>
      <c r="Y304" s="62"/>
      <c r="Z304" s="82"/>
      <c r="AA304" s="90">
        <f t="shared" si="4"/>
        <v>0</v>
      </c>
    </row>
    <row r="305" spans="1:27" hidden="1">
      <c r="A305" s="7" t="s">
        <v>905</v>
      </c>
      <c r="B305" s="51" t="s">
        <v>298</v>
      </c>
      <c r="C305" s="72"/>
      <c r="D305" s="62"/>
      <c r="E305" s="73"/>
      <c r="F305" s="72"/>
      <c r="G305" s="62"/>
      <c r="H305" s="75"/>
      <c r="I305" s="81"/>
      <c r="J305" s="62"/>
      <c r="K305" s="82"/>
      <c r="L305" s="81"/>
      <c r="M305" s="62"/>
      <c r="N305" s="82"/>
      <c r="O305" s="77"/>
      <c r="P305" s="62"/>
      <c r="Q305" s="73"/>
      <c r="R305" s="72"/>
      <c r="S305" s="62"/>
      <c r="T305" s="75"/>
      <c r="U305" s="81"/>
      <c r="V305" s="62"/>
      <c r="W305" s="75"/>
      <c r="X305" s="81"/>
      <c r="Y305" s="62"/>
      <c r="Z305" s="82"/>
      <c r="AA305" s="90">
        <f t="shared" si="4"/>
        <v>0</v>
      </c>
    </row>
    <row r="306" spans="1:27" hidden="1">
      <c r="A306" s="7" t="s">
        <v>906</v>
      </c>
      <c r="B306" s="51" t="s">
        <v>299</v>
      </c>
      <c r="C306" s="72"/>
      <c r="D306" s="62"/>
      <c r="E306" s="73"/>
      <c r="F306" s="72"/>
      <c r="G306" s="62"/>
      <c r="H306" s="75"/>
      <c r="I306" s="81"/>
      <c r="J306" s="62"/>
      <c r="K306" s="82"/>
      <c r="L306" s="81"/>
      <c r="M306" s="62"/>
      <c r="N306" s="82"/>
      <c r="O306" s="77"/>
      <c r="P306" s="62"/>
      <c r="Q306" s="73"/>
      <c r="R306" s="72"/>
      <c r="S306" s="62"/>
      <c r="T306" s="75"/>
      <c r="U306" s="81"/>
      <c r="V306" s="62"/>
      <c r="W306" s="75"/>
      <c r="X306" s="81"/>
      <c r="Y306" s="62"/>
      <c r="Z306" s="82"/>
      <c r="AA306" s="90">
        <f t="shared" si="4"/>
        <v>0</v>
      </c>
    </row>
    <row r="307" spans="1:27" hidden="1">
      <c r="A307" s="7" t="s">
        <v>907</v>
      </c>
      <c r="B307" s="51" t="s">
        <v>300</v>
      </c>
      <c r="C307" s="72"/>
      <c r="D307" s="62"/>
      <c r="E307" s="73"/>
      <c r="F307" s="72"/>
      <c r="G307" s="62"/>
      <c r="H307" s="75"/>
      <c r="I307" s="81"/>
      <c r="J307" s="62"/>
      <c r="K307" s="82"/>
      <c r="L307" s="81"/>
      <c r="M307" s="62"/>
      <c r="N307" s="82"/>
      <c r="O307" s="77"/>
      <c r="P307" s="62"/>
      <c r="Q307" s="73"/>
      <c r="R307" s="72"/>
      <c r="S307" s="62"/>
      <c r="T307" s="75"/>
      <c r="U307" s="81"/>
      <c r="V307" s="62"/>
      <c r="W307" s="75"/>
      <c r="X307" s="81"/>
      <c r="Y307" s="62"/>
      <c r="Z307" s="82"/>
      <c r="AA307" s="90">
        <f t="shared" si="4"/>
        <v>0</v>
      </c>
    </row>
    <row r="308" spans="1:27" hidden="1">
      <c r="A308" s="7" t="s">
        <v>908</v>
      </c>
      <c r="B308" s="51" t="s">
        <v>301</v>
      </c>
      <c r="C308" s="72"/>
      <c r="D308" s="62"/>
      <c r="E308" s="73"/>
      <c r="F308" s="72"/>
      <c r="G308" s="62"/>
      <c r="H308" s="75"/>
      <c r="I308" s="81"/>
      <c r="J308" s="62"/>
      <c r="K308" s="82"/>
      <c r="L308" s="81"/>
      <c r="M308" s="62"/>
      <c r="N308" s="82"/>
      <c r="O308" s="77"/>
      <c r="P308" s="62"/>
      <c r="Q308" s="73"/>
      <c r="R308" s="72"/>
      <c r="S308" s="62"/>
      <c r="T308" s="75"/>
      <c r="U308" s="81"/>
      <c r="V308" s="62"/>
      <c r="W308" s="75"/>
      <c r="X308" s="81"/>
      <c r="Y308" s="62"/>
      <c r="Z308" s="82"/>
      <c r="AA308" s="90">
        <f t="shared" si="4"/>
        <v>0</v>
      </c>
    </row>
    <row r="309" spans="1:27" hidden="1">
      <c r="A309" s="7" t="s">
        <v>909</v>
      </c>
      <c r="B309" s="51" t="s">
        <v>302</v>
      </c>
      <c r="C309" s="72"/>
      <c r="D309" s="62"/>
      <c r="E309" s="73"/>
      <c r="F309" s="72"/>
      <c r="G309" s="62"/>
      <c r="H309" s="75"/>
      <c r="I309" s="81"/>
      <c r="J309" s="62"/>
      <c r="K309" s="82"/>
      <c r="L309" s="81"/>
      <c r="M309" s="62"/>
      <c r="N309" s="82"/>
      <c r="O309" s="77"/>
      <c r="P309" s="62"/>
      <c r="Q309" s="73"/>
      <c r="R309" s="72"/>
      <c r="S309" s="62"/>
      <c r="T309" s="75"/>
      <c r="U309" s="81"/>
      <c r="V309" s="62"/>
      <c r="W309" s="75"/>
      <c r="X309" s="81"/>
      <c r="Y309" s="62"/>
      <c r="Z309" s="82"/>
      <c r="AA309" s="90">
        <f t="shared" si="4"/>
        <v>0</v>
      </c>
    </row>
    <row r="310" spans="1:27">
      <c r="A310" s="7" t="s">
        <v>910</v>
      </c>
      <c r="B310" s="51" t="s">
        <v>535</v>
      </c>
      <c r="C310" s="72"/>
      <c r="D310" s="62"/>
      <c r="E310" s="73"/>
      <c r="F310" s="72"/>
      <c r="G310" s="62"/>
      <c r="H310" s="75"/>
      <c r="I310" s="81"/>
      <c r="J310" s="62"/>
      <c r="K310" s="82"/>
      <c r="L310" s="81"/>
      <c r="M310" s="62"/>
      <c r="N310" s="82"/>
      <c r="O310" s="77"/>
      <c r="P310" s="62"/>
      <c r="Q310" s="73"/>
      <c r="R310" s="72"/>
      <c r="S310" s="62"/>
      <c r="T310" s="75"/>
      <c r="U310" s="81"/>
      <c r="V310" s="62"/>
      <c r="W310" s="75"/>
      <c r="X310" s="81"/>
      <c r="Y310" s="62"/>
      <c r="Z310" s="82"/>
      <c r="AA310" s="90">
        <f t="shared" si="4"/>
        <v>0</v>
      </c>
    </row>
    <row r="311" spans="1:27" hidden="1">
      <c r="A311" s="7" t="s">
        <v>911</v>
      </c>
      <c r="B311" s="51" t="s">
        <v>9</v>
      </c>
      <c r="C311" s="72"/>
      <c r="D311" s="62"/>
      <c r="E311" s="73"/>
      <c r="F311" s="72"/>
      <c r="G311" s="62"/>
      <c r="H311" s="75"/>
      <c r="I311" s="81"/>
      <c r="J311" s="62"/>
      <c r="K311" s="82"/>
      <c r="L311" s="81"/>
      <c r="M311" s="62"/>
      <c r="N311" s="82"/>
      <c r="O311" s="77"/>
      <c r="P311" s="62"/>
      <c r="Q311" s="73"/>
      <c r="R311" s="72"/>
      <c r="S311" s="62"/>
      <c r="T311" s="75"/>
      <c r="U311" s="81"/>
      <c r="V311" s="62"/>
      <c r="W311" s="75"/>
      <c r="X311" s="81"/>
      <c r="Y311" s="62"/>
      <c r="Z311" s="82"/>
      <c r="AA311" s="90">
        <f t="shared" si="4"/>
        <v>0</v>
      </c>
    </row>
    <row r="312" spans="1:27" hidden="1">
      <c r="A312" s="7" t="s">
        <v>912</v>
      </c>
      <c r="B312" s="51" t="s">
        <v>10</v>
      </c>
      <c r="C312" s="72"/>
      <c r="D312" s="62"/>
      <c r="E312" s="73"/>
      <c r="F312" s="72"/>
      <c r="G312" s="62"/>
      <c r="H312" s="75"/>
      <c r="I312" s="81"/>
      <c r="J312" s="62"/>
      <c r="K312" s="82"/>
      <c r="L312" s="81"/>
      <c r="M312" s="62"/>
      <c r="N312" s="82"/>
      <c r="O312" s="77"/>
      <c r="P312" s="62"/>
      <c r="Q312" s="73"/>
      <c r="R312" s="72"/>
      <c r="S312" s="62"/>
      <c r="T312" s="75"/>
      <c r="U312" s="81"/>
      <c r="V312" s="62"/>
      <c r="W312" s="75"/>
      <c r="X312" s="81"/>
      <c r="Y312" s="62"/>
      <c r="Z312" s="82"/>
      <c r="AA312" s="90">
        <f t="shared" si="4"/>
        <v>0</v>
      </c>
    </row>
    <row r="313" spans="1:27" hidden="1">
      <c r="A313" s="7" t="s">
        <v>913</v>
      </c>
      <c r="B313" s="51" t="s">
        <v>303</v>
      </c>
      <c r="C313" s="72"/>
      <c r="D313" s="62"/>
      <c r="E313" s="73"/>
      <c r="F313" s="72"/>
      <c r="G313" s="62"/>
      <c r="H313" s="75"/>
      <c r="I313" s="81"/>
      <c r="J313" s="62"/>
      <c r="K313" s="82"/>
      <c r="L313" s="81"/>
      <c r="M313" s="62"/>
      <c r="N313" s="82"/>
      <c r="O313" s="77"/>
      <c r="P313" s="62"/>
      <c r="Q313" s="73"/>
      <c r="R313" s="72"/>
      <c r="S313" s="62"/>
      <c r="T313" s="75"/>
      <c r="U313" s="81"/>
      <c r="V313" s="62"/>
      <c r="W313" s="75"/>
      <c r="X313" s="81"/>
      <c r="Y313" s="62"/>
      <c r="Z313" s="82"/>
      <c r="AA313" s="90">
        <f t="shared" si="4"/>
        <v>0</v>
      </c>
    </row>
    <row r="314" spans="1:27" hidden="1">
      <c r="A314" s="7" t="s">
        <v>914</v>
      </c>
      <c r="B314" s="51" t="s">
        <v>304</v>
      </c>
      <c r="C314" s="72"/>
      <c r="D314" s="62"/>
      <c r="E314" s="73"/>
      <c r="F314" s="72"/>
      <c r="G314" s="62"/>
      <c r="H314" s="75"/>
      <c r="I314" s="81"/>
      <c r="J314" s="62"/>
      <c r="K314" s="82"/>
      <c r="L314" s="81"/>
      <c r="M314" s="62"/>
      <c r="N314" s="82"/>
      <c r="O314" s="77"/>
      <c r="P314" s="62"/>
      <c r="Q314" s="73"/>
      <c r="R314" s="72"/>
      <c r="S314" s="62"/>
      <c r="T314" s="75"/>
      <c r="U314" s="81"/>
      <c r="V314" s="62"/>
      <c r="W314" s="75"/>
      <c r="X314" s="81"/>
      <c r="Y314" s="62"/>
      <c r="Z314" s="82"/>
      <c r="AA314" s="90">
        <f t="shared" si="4"/>
        <v>0</v>
      </c>
    </row>
    <row r="315" spans="1:27" hidden="1">
      <c r="A315" s="7" t="s">
        <v>915</v>
      </c>
      <c r="B315" s="51" t="s">
        <v>305</v>
      </c>
      <c r="C315" s="72"/>
      <c r="D315" s="62"/>
      <c r="E315" s="73"/>
      <c r="F315" s="72"/>
      <c r="G315" s="62"/>
      <c r="H315" s="75"/>
      <c r="I315" s="81"/>
      <c r="J315" s="62"/>
      <c r="K315" s="82"/>
      <c r="L315" s="81"/>
      <c r="M315" s="62"/>
      <c r="N315" s="82"/>
      <c r="O315" s="77"/>
      <c r="P315" s="62"/>
      <c r="Q315" s="73"/>
      <c r="R315" s="72"/>
      <c r="S315" s="62"/>
      <c r="T315" s="75"/>
      <c r="U315" s="81"/>
      <c r="V315" s="62"/>
      <c r="W315" s="75"/>
      <c r="X315" s="81"/>
      <c r="Y315" s="62"/>
      <c r="Z315" s="82"/>
      <c r="AA315" s="90">
        <f t="shared" si="4"/>
        <v>0</v>
      </c>
    </row>
    <row r="316" spans="1:27" hidden="1">
      <c r="A316" s="7" t="s">
        <v>916</v>
      </c>
      <c r="B316" s="51" t="s">
        <v>306</v>
      </c>
      <c r="C316" s="72"/>
      <c r="D316" s="62"/>
      <c r="E316" s="73"/>
      <c r="F316" s="72"/>
      <c r="G316" s="62"/>
      <c r="H316" s="75"/>
      <c r="I316" s="81"/>
      <c r="J316" s="62"/>
      <c r="K316" s="82"/>
      <c r="L316" s="81"/>
      <c r="M316" s="62"/>
      <c r="N316" s="82"/>
      <c r="O316" s="77"/>
      <c r="P316" s="62"/>
      <c r="Q316" s="73"/>
      <c r="R316" s="72"/>
      <c r="S316" s="62"/>
      <c r="T316" s="75"/>
      <c r="U316" s="81"/>
      <c r="V316" s="62"/>
      <c r="W316" s="75"/>
      <c r="X316" s="81"/>
      <c r="Y316" s="62"/>
      <c r="Z316" s="82"/>
      <c r="AA316" s="90">
        <f t="shared" si="4"/>
        <v>0</v>
      </c>
    </row>
    <row r="317" spans="1:27" hidden="1">
      <c r="A317" s="7" t="s">
        <v>917</v>
      </c>
      <c r="B317" s="51" t="s">
        <v>918</v>
      </c>
      <c r="C317" s="72"/>
      <c r="D317" s="62"/>
      <c r="E317" s="73"/>
      <c r="F317" s="72"/>
      <c r="G317" s="62"/>
      <c r="H317" s="75"/>
      <c r="I317" s="81"/>
      <c r="J317" s="62"/>
      <c r="K317" s="82"/>
      <c r="L317" s="81"/>
      <c r="M317" s="62"/>
      <c r="N317" s="82"/>
      <c r="O317" s="77"/>
      <c r="P317" s="62"/>
      <c r="Q317" s="73"/>
      <c r="R317" s="72"/>
      <c r="S317" s="62"/>
      <c r="T317" s="75"/>
      <c r="U317" s="81"/>
      <c r="V317" s="62"/>
      <c r="W317" s="75"/>
      <c r="X317" s="81"/>
      <c r="Y317" s="62"/>
      <c r="Z317" s="82"/>
      <c r="AA317" s="90">
        <f t="shared" si="4"/>
        <v>0</v>
      </c>
    </row>
    <row r="318" spans="1:27" hidden="1">
      <c r="A318" s="7" t="s">
        <v>919</v>
      </c>
      <c r="B318" s="51" t="s">
        <v>307</v>
      </c>
      <c r="C318" s="72"/>
      <c r="D318" s="62"/>
      <c r="E318" s="73"/>
      <c r="F318" s="72"/>
      <c r="G318" s="62"/>
      <c r="H318" s="75"/>
      <c r="I318" s="81"/>
      <c r="J318" s="62"/>
      <c r="K318" s="82"/>
      <c r="L318" s="81"/>
      <c r="M318" s="62"/>
      <c r="N318" s="82"/>
      <c r="O318" s="77"/>
      <c r="P318" s="62"/>
      <c r="Q318" s="73"/>
      <c r="R318" s="72"/>
      <c r="S318" s="62"/>
      <c r="T318" s="75"/>
      <c r="U318" s="81"/>
      <c r="V318" s="62"/>
      <c r="W318" s="75"/>
      <c r="X318" s="81"/>
      <c r="Y318" s="62"/>
      <c r="Z318" s="82"/>
      <c r="AA318" s="90">
        <f t="shared" si="4"/>
        <v>0</v>
      </c>
    </row>
    <row r="319" spans="1:27">
      <c r="A319" s="7" t="s">
        <v>920</v>
      </c>
      <c r="B319" s="51" t="s">
        <v>536</v>
      </c>
      <c r="C319" s="72"/>
      <c r="D319" s="62"/>
      <c r="E319" s="73"/>
      <c r="F319" s="72"/>
      <c r="G319" s="62"/>
      <c r="H319" s="75"/>
      <c r="I319" s="81"/>
      <c r="J319" s="62"/>
      <c r="K319" s="82"/>
      <c r="L319" s="81"/>
      <c r="M319" s="62"/>
      <c r="N319" s="82"/>
      <c r="O319" s="77"/>
      <c r="P319" s="62"/>
      <c r="Q319" s="73"/>
      <c r="R319" s="72"/>
      <c r="S319" s="62"/>
      <c r="T319" s="75"/>
      <c r="U319" s="81"/>
      <c r="V319" s="62"/>
      <c r="W319" s="75"/>
      <c r="X319" s="81"/>
      <c r="Y319" s="62"/>
      <c r="Z319" s="82"/>
      <c r="AA319" s="90">
        <f t="shared" si="4"/>
        <v>0</v>
      </c>
    </row>
    <row r="320" spans="1:27" hidden="1">
      <c r="A320" s="7" t="s">
        <v>921</v>
      </c>
      <c r="B320" s="51" t="s">
        <v>922</v>
      </c>
      <c r="C320" s="72"/>
      <c r="D320" s="62"/>
      <c r="E320" s="73"/>
      <c r="F320" s="72"/>
      <c r="G320" s="62"/>
      <c r="H320" s="75"/>
      <c r="I320" s="81"/>
      <c r="J320" s="62"/>
      <c r="K320" s="82"/>
      <c r="L320" s="81"/>
      <c r="M320" s="62"/>
      <c r="N320" s="82"/>
      <c r="O320" s="77"/>
      <c r="P320" s="62"/>
      <c r="Q320" s="73"/>
      <c r="R320" s="72"/>
      <c r="S320" s="62"/>
      <c r="T320" s="75"/>
      <c r="U320" s="81"/>
      <c r="V320" s="62"/>
      <c r="W320" s="75"/>
      <c r="X320" s="81"/>
      <c r="Y320" s="62"/>
      <c r="Z320" s="82"/>
      <c r="AA320" s="90">
        <f t="shared" si="4"/>
        <v>0</v>
      </c>
    </row>
    <row r="321" spans="1:27" hidden="1">
      <c r="A321" s="7" t="s">
        <v>923</v>
      </c>
      <c r="B321" s="51" t="s">
        <v>308</v>
      </c>
      <c r="C321" s="72"/>
      <c r="D321" s="62"/>
      <c r="E321" s="73"/>
      <c r="F321" s="72"/>
      <c r="G321" s="62"/>
      <c r="H321" s="75"/>
      <c r="I321" s="81"/>
      <c r="J321" s="62"/>
      <c r="K321" s="82"/>
      <c r="L321" s="81"/>
      <c r="M321" s="62"/>
      <c r="N321" s="82"/>
      <c r="O321" s="77"/>
      <c r="P321" s="62"/>
      <c r="Q321" s="73"/>
      <c r="R321" s="72"/>
      <c r="S321" s="62"/>
      <c r="T321" s="75"/>
      <c r="U321" s="81"/>
      <c r="V321" s="62"/>
      <c r="W321" s="75"/>
      <c r="X321" s="81"/>
      <c r="Y321" s="62"/>
      <c r="Z321" s="82"/>
      <c r="AA321" s="90">
        <f t="shared" si="4"/>
        <v>0</v>
      </c>
    </row>
    <row r="322" spans="1:27" hidden="1">
      <c r="A322" s="7" t="s">
        <v>924</v>
      </c>
      <c r="B322" s="51" t="s">
        <v>309</v>
      </c>
      <c r="C322" s="72"/>
      <c r="D322" s="62"/>
      <c r="E322" s="73"/>
      <c r="F322" s="72"/>
      <c r="G322" s="62"/>
      <c r="H322" s="75"/>
      <c r="I322" s="81"/>
      <c r="J322" s="62"/>
      <c r="K322" s="82"/>
      <c r="L322" s="81"/>
      <c r="M322" s="62"/>
      <c r="N322" s="82"/>
      <c r="O322" s="77"/>
      <c r="P322" s="62"/>
      <c r="Q322" s="73"/>
      <c r="R322" s="72"/>
      <c r="S322" s="62"/>
      <c r="T322" s="75"/>
      <c r="U322" s="81"/>
      <c r="V322" s="62"/>
      <c r="W322" s="75"/>
      <c r="X322" s="81"/>
      <c r="Y322" s="62"/>
      <c r="Z322" s="82"/>
      <c r="AA322" s="90">
        <f t="shared" si="4"/>
        <v>0</v>
      </c>
    </row>
    <row r="323" spans="1:27" hidden="1">
      <c r="A323" s="7" t="s">
        <v>925</v>
      </c>
      <c r="B323" s="51" t="s">
        <v>310</v>
      </c>
      <c r="C323" s="72"/>
      <c r="D323" s="62"/>
      <c r="E323" s="73"/>
      <c r="F323" s="72"/>
      <c r="G323" s="62"/>
      <c r="H323" s="75"/>
      <c r="I323" s="81"/>
      <c r="J323" s="62"/>
      <c r="K323" s="82"/>
      <c r="L323" s="81"/>
      <c r="M323" s="62"/>
      <c r="N323" s="82"/>
      <c r="O323" s="77"/>
      <c r="P323" s="62"/>
      <c r="Q323" s="73"/>
      <c r="R323" s="72"/>
      <c r="S323" s="62"/>
      <c r="T323" s="75"/>
      <c r="U323" s="81"/>
      <c r="V323" s="62"/>
      <c r="W323" s="75"/>
      <c r="X323" s="81"/>
      <c r="Y323" s="62"/>
      <c r="Z323" s="82"/>
      <c r="AA323" s="90">
        <f t="shared" si="4"/>
        <v>0</v>
      </c>
    </row>
    <row r="324" spans="1:27">
      <c r="A324" s="7" t="s">
        <v>926</v>
      </c>
      <c r="B324" s="51" t="s">
        <v>311</v>
      </c>
      <c r="C324" s="72"/>
      <c r="D324" s="62"/>
      <c r="E324" s="73"/>
      <c r="F324" s="72"/>
      <c r="G324" s="62"/>
      <c r="H324" s="75"/>
      <c r="I324" s="81"/>
      <c r="J324" s="62"/>
      <c r="K324" s="82"/>
      <c r="L324" s="81"/>
      <c r="M324" s="62"/>
      <c r="N324" s="82"/>
      <c r="O324" s="77"/>
      <c r="P324" s="62"/>
      <c r="Q324" s="73"/>
      <c r="R324" s="72"/>
      <c r="S324" s="62"/>
      <c r="T324" s="75"/>
      <c r="U324" s="81"/>
      <c r="V324" s="62"/>
      <c r="W324" s="75"/>
      <c r="X324" s="81"/>
      <c r="Y324" s="62"/>
      <c r="Z324" s="82"/>
      <c r="AA324" s="90">
        <f t="shared" ref="AA324:AA349" si="5">SUM(C324:Z324)</f>
        <v>0</v>
      </c>
    </row>
    <row r="325" spans="1:27" hidden="1">
      <c r="A325" s="7" t="s">
        <v>927</v>
      </c>
      <c r="B325" s="51" t="s">
        <v>312</v>
      </c>
      <c r="C325" s="72"/>
      <c r="D325" s="62"/>
      <c r="E325" s="73"/>
      <c r="F325" s="72"/>
      <c r="G325" s="62"/>
      <c r="H325" s="75"/>
      <c r="I325" s="81"/>
      <c r="J325" s="62"/>
      <c r="K325" s="82"/>
      <c r="L325" s="81"/>
      <c r="M325" s="62"/>
      <c r="N325" s="82"/>
      <c r="O325" s="77"/>
      <c r="P325" s="62"/>
      <c r="Q325" s="73"/>
      <c r="R325" s="72"/>
      <c r="S325" s="62"/>
      <c r="T325" s="75"/>
      <c r="U325" s="81"/>
      <c r="V325" s="62"/>
      <c r="W325" s="75"/>
      <c r="X325" s="81"/>
      <c r="Y325" s="62"/>
      <c r="Z325" s="82"/>
      <c r="AA325" s="90">
        <f t="shared" si="5"/>
        <v>0</v>
      </c>
    </row>
    <row r="326" spans="1:27" hidden="1">
      <c r="A326" s="7" t="s">
        <v>928</v>
      </c>
      <c r="B326" s="51" t="s">
        <v>313</v>
      </c>
      <c r="C326" s="72"/>
      <c r="D326" s="62"/>
      <c r="E326" s="73"/>
      <c r="F326" s="72"/>
      <c r="G326" s="62"/>
      <c r="H326" s="75"/>
      <c r="I326" s="81"/>
      <c r="J326" s="62"/>
      <c r="K326" s="82"/>
      <c r="L326" s="81"/>
      <c r="M326" s="62"/>
      <c r="N326" s="82"/>
      <c r="O326" s="77"/>
      <c r="P326" s="62"/>
      <c r="Q326" s="73"/>
      <c r="R326" s="72"/>
      <c r="S326" s="62"/>
      <c r="T326" s="75"/>
      <c r="U326" s="81"/>
      <c r="V326" s="62"/>
      <c r="W326" s="75"/>
      <c r="X326" s="81"/>
      <c r="Y326" s="62"/>
      <c r="Z326" s="82"/>
      <c r="AA326" s="90">
        <f t="shared" si="5"/>
        <v>0</v>
      </c>
    </row>
    <row r="327" spans="1:27" hidden="1">
      <c r="A327" s="7" t="s">
        <v>929</v>
      </c>
      <c r="B327" s="51" t="s">
        <v>314</v>
      </c>
      <c r="C327" s="72"/>
      <c r="D327" s="62"/>
      <c r="E327" s="73"/>
      <c r="F327" s="72"/>
      <c r="G327" s="62"/>
      <c r="H327" s="75"/>
      <c r="I327" s="81"/>
      <c r="J327" s="62"/>
      <c r="K327" s="82"/>
      <c r="L327" s="81"/>
      <c r="M327" s="62"/>
      <c r="N327" s="82"/>
      <c r="O327" s="77"/>
      <c r="P327" s="62"/>
      <c r="Q327" s="73"/>
      <c r="R327" s="72"/>
      <c r="S327" s="62"/>
      <c r="T327" s="75"/>
      <c r="U327" s="81"/>
      <c r="V327" s="62"/>
      <c r="W327" s="75"/>
      <c r="X327" s="81"/>
      <c r="Y327" s="62"/>
      <c r="Z327" s="82"/>
      <c r="AA327" s="90">
        <f t="shared" si="5"/>
        <v>0</v>
      </c>
    </row>
    <row r="328" spans="1:27" hidden="1">
      <c r="A328" s="7" t="s">
        <v>930</v>
      </c>
      <c r="B328" s="51" t="s">
        <v>315</v>
      </c>
      <c r="C328" s="72"/>
      <c r="D328" s="62"/>
      <c r="E328" s="73"/>
      <c r="F328" s="72"/>
      <c r="G328" s="62"/>
      <c r="H328" s="75"/>
      <c r="I328" s="81"/>
      <c r="J328" s="62"/>
      <c r="K328" s="82"/>
      <c r="L328" s="81"/>
      <c r="M328" s="62"/>
      <c r="N328" s="82"/>
      <c r="O328" s="77"/>
      <c r="P328" s="62"/>
      <c r="Q328" s="73"/>
      <c r="R328" s="72"/>
      <c r="S328" s="62"/>
      <c r="T328" s="75"/>
      <c r="U328" s="81"/>
      <c r="V328" s="62"/>
      <c r="W328" s="75"/>
      <c r="X328" s="81"/>
      <c r="Y328" s="62"/>
      <c r="Z328" s="82"/>
      <c r="AA328" s="90">
        <f t="shared" si="5"/>
        <v>0</v>
      </c>
    </row>
    <row r="329" spans="1:27" hidden="1">
      <c r="A329" s="7" t="s">
        <v>931</v>
      </c>
      <c r="B329" s="51" t="s">
        <v>316</v>
      </c>
      <c r="C329" s="72"/>
      <c r="D329" s="62"/>
      <c r="E329" s="73"/>
      <c r="F329" s="72"/>
      <c r="G329" s="62"/>
      <c r="H329" s="75"/>
      <c r="I329" s="81"/>
      <c r="J329" s="62"/>
      <c r="K329" s="82"/>
      <c r="L329" s="81"/>
      <c r="M329" s="62"/>
      <c r="N329" s="82"/>
      <c r="O329" s="77"/>
      <c r="P329" s="62"/>
      <c r="Q329" s="73"/>
      <c r="R329" s="72"/>
      <c r="S329" s="62"/>
      <c r="T329" s="75"/>
      <c r="U329" s="81"/>
      <c r="V329" s="62"/>
      <c r="W329" s="75"/>
      <c r="X329" s="81"/>
      <c r="Y329" s="62"/>
      <c r="Z329" s="82"/>
      <c r="AA329" s="90">
        <f t="shared" si="5"/>
        <v>0</v>
      </c>
    </row>
    <row r="330" spans="1:27" hidden="1">
      <c r="A330" s="7" t="s">
        <v>932</v>
      </c>
      <c r="B330" s="51" t="s">
        <v>317</v>
      </c>
      <c r="C330" s="72"/>
      <c r="D330" s="62"/>
      <c r="E330" s="73"/>
      <c r="F330" s="72"/>
      <c r="G330" s="62"/>
      <c r="H330" s="75"/>
      <c r="I330" s="81"/>
      <c r="J330" s="62"/>
      <c r="K330" s="82"/>
      <c r="L330" s="81"/>
      <c r="M330" s="62"/>
      <c r="N330" s="82"/>
      <c r="O330" s="77"/>
      <c r="P330" s="62"/>
      <c r="Q330" s="73"/>
      <c r="R330" s="72"/>
      <c r="S330" s="62"/>
      <c r="T330" s="75"/>
      <c r="U330" s="81"/>
      <c r="V330" s="62"/>
      <c r="W330" s="75"/>
      <c r="X330" s="81"/>
      <c r="Y330" s="62"/>
      <c r="Z330" s="82"/>
      <c r="AA330" s="90">
        <f t="shared" si="5"/>
        <v>0</v>
      </c>
    </row>
    <row r="331" spans="1:27" hidden="1">
      <c r="A331" s="7" t="s">
        <v>933</v>
      </c>
      <c r="B331" s="51" t="s">
        <v>318</v>
      </c>
      <c r="C331" s="72"/>
      <c r="D331" s="62"/>
      <c r="E331" s="73"/>
      <c r="F331" s="72"/>
      <c r="G331" s="62"/>
      <c r="H331" s="75"/>
      <c r="I331" s="81"/>
      <c r="J331" s="62"/>
      <c r="K331" s="82"/>
      <c r="L331" s="81"/>
      <c r="M331" s="62"/>
      <c r="N331" s="82"/>
      <c r="O331" s="77"/>
      <c r="P331" s="62"/>
      <c r="Q331" s="73"/>
      <c r="R331" s="72"/>
      <c r="S331" s="62"/>
      <c r="T331" s="75"/>
      <c r="U331" s="81"/>
      <c r="V331" s="62"/>
      <c r="W331" s="75"/>
      <c r="X331" s="81"/>
      <c r="Y331" s="62"/>
      <c r="Z331" s="82"/>
      <c r="AA331" s="90">
        <f t="shared" si="5"/>
        <v>0</v>
      </c>
    </row>
    <row r="332" spans="1:27">
      <c r="A332" s="7" t="s">
        <v>934</v>
      </c>
      <c r="B332" s="51" t="s">
        <v>319</v>
      </c>
      <c r="C332" s="72"/>
      <c r="D332" s="62"/>
      <c r="E332" s="73"/>
      <c r="F332" s="72"/>
      <c r="G332" s="62"/>
      <c r="H332" s="75"/>
      <c r="I332" s="81"/>
      <c r="J332" s="62"/>
      <c r="K332" s="82"/>
      <c r="L332" s="81"/>
      <c r="M332" s="62"/>
      <c r="N332" s="82"/>
      <c r="O332" s="77"/>
      <c r="P332" s="62"/>
      <c r="Q332" s="73"/>
      <c r="R332" s="72"/>
      <c r="S332" s="62"/>
      <c r="T332" s="75"/>
      <c r="U332" s="81"/>
      <c r="V332" s="62"/>
      <c r="W332" s="75"/>
      <c r="X332" s="81"/>
      <c r="Y332" s="62"/>
      <c r="Z332" s="82"/>
      <c r="AA332" s="90">
        <f t="shared" si="5"/>
        <v>0</v>
      </c>
    </row>
    <row r="333" spans="1:27" hidden="1">
      <c r="A333" s="7" t="s">
        <v>935</v>
      </c>
      <c r="B333" s="51" t="s">
        <v>320</v>
      </c>
      <c r="C333" s="72"/>
      <c r="D333" s="62"/>
      <c r="E333" s="73"/>
      <c r="F333" s="72"/>
      <c r="G333" s="62"/>
      <c r="H333" s="75"/>
      <c r="I333" s="81"/>
      <c r="J333" s="62"/>
      <c r="K333" s="82"/>
      <c r="L333" s="81"/>
      <c r="M333" s="62"/>
      <c r="N333" s="82"/>
      <c r="O333" s="77"/>
      <c r="P333" s="62"/>
      <c r="Q333" s="73"/>
      <c r="R333" s="72"/>
      <c r="S333" s="62"/>
      <c r="T333" s="75"/>
      <c r="U333" s="81"/>
      <c r="V333" s="62"/>
      <c r="W333" s="75"/>
      <c r="X333" s="81"/>
      <c r="Y333" s="62"/>
      <c r="Z333" s="82"/>
      <c r="AA333" s="90">
        <f t="shared" si="5"/>
        <v>0</v>
      </c>
    </row>
    <row r="334" spans="1:27" hidden="1">
      <c r="A334" s="7" t="s">
        <v>936</v>
      </c>
      <c r="B334" s="51" t="s">
        <v>937</v>
      </c>
      <c r="C334" s="72"/>
      <c r="D334" s="62"/>
      <c r="E334" s="73"/>
      <c r="F334" s="72"/>
      <c r="G334" s="62"/>
      <c r="H334" s="75"/>
      <c r="I334" s="81"/>
      <c r="J334" s="62"/>
      <c r="K334" s="82"/>
      <c r="L334" s="81"/>
      <c r="M334" s="62"/>
      <c r="N334" s="82"/>
      <c r="O334" s="77"/>
      <c r="P334" s="62"/>
      <c r="Q334" s="73"/>
      <c r="R334" s="72"/>
      <c r="S334" s="62"/>
      <c r="T334" s="75"/>
      <c r="U334" s="81"/>
      <c r="V334" s="62"/>
      <c r="W334" s="75"/>
      <c r="X334" s="81"/>
      <c r="Y334" s="62"/>
      <c r="Z334" s="82"/>
      <c r="AA334" s="90">
        <f t="shared" si="5"/>
        <v>0</v>
      </c>
    </row>
    <row r="335" spans="1:27" hidden="1">
      <c r="A335" s="7" t="s">
        <v>938</v>
      </c>
      <c r="B335" s="51" t="s">
        <v>321</v>
      </c>
      <c r="C335" s="72"/>
      <c r="D335" s="62"/>
      <c r="E335" s="73"/>
      <c r="F335" s="72"/>
      <c r="G335" s="62"/>
      <c r="H335" s="75"/>
      <c r="I335" s="81"/>
      <c r="J335" s="62"/>
      <c r="K335" s="82"/>
      <c r="L335" s="81"/>
      <c r="M335" s="62"/>
      <c r="N335" s="82"/>
      <c r="O335" s="77"/>
      <c r="P335" s="62"/>
      <c r="Q335" s="73"/>
      <c r="R335" s="72"/>
      <c r="S335" s="62"/>
      <c r="T335" s="75"/>
      <c r="U335" s="81"/>
      <c r="V335" s="62"/>
      <c r="W335" s="75"/>
      <c r="X335" s="81"/>
      <c r="Y335" s="62"/>
      <c r="Z335" s="82"/>
      <c r="AA335" s="90">
        <f t="shared" si="5"/>
        <v>0</v>
      </c>
    </row>
    <row r="336" spans="1:27" hidden="1">
      <c r="A336" s="7" t="s">
        <v>939</v>
      </c>
      <c r="B336" s="51" t="s">
        <v>322</v>
      </c>
      <c r="C336" s="72"/>
      <c r="D336" s="62"/>
      <c r="E336" s="73"/>
      <c r="F336" s="72"/>
      <c r="G336" s="62"/>
      <c r="H336" s="75"/>
      <c r="I336" s="81"/>
      <c r="J336" s="62"/>
      <c r="K336" s="82"/>
      <c r="L336" s="81"/>
      <c r="M336" s="62"/>
      <c r="N336" s="82"/>
      <c r="O336" s="77"/>
      <c r="P336" s="62"/>
      <c r="Q336" s="73"/>
      <c r="R336" s="72"/>
      <c r="S336" s="62"/>
      <c r="T336" s="75"/>
      <c r="U336" s="81"/>
      <c r="V336" s="62"/>
      <c r="W336" s="75"/>
      <c r="X336" s="81"/>
      <c r="Y336" s="62"/>
      <c r="Z336" s="82"/>
      <c r="AA336" s="90">
        <f t="shared" si="5"/>
        <v>0</v>
      </c>
    </row>
    <row r="337" spans="1:27" hidden="1">
      <c r="A337" s="7" t="s">
        <v>940</v>
      </c>
      <c r="B337" s="51" t="s">
        <v>323</v>
      </c>
      <c r="C337" s="72"/>
      <c r="D337" s="62"/>
      <c r="E337" s="73"/>
      <c r="F337" s="72"/>
      <c r="G337" s="62"/>
      <c r="H337" s="75"/>
      <c r="I337" s="81"/>
      <c r="J337" s="62"/>
      <c r="K337" s="82"/>
      <c r="L337" s="81"/>
      <c r="M337" s="62"/>
      <c r="N337" s="82"/>
      <c r="O337" s="77"/>
      <c r="P337" s="62"/>
      <c r="Q337" s="73"/>
      <c r="R337" s="72"/>
      <c r="S337" s="62"/>
      <c r="T337" s="75"/>
      <c r="U337" s="81"/>
      <c r="V337" s="62"/>
      <c r="W337" s="75"/>
      <c r="X337" s="81"/>
      <c r="Y337" s="62"/>
      <c r="Z337" s="82"/>
      <c r="AA337" s="90">
        <f t="shared" si="5"/>
        <v>0</v>
      </c>
    </row>
    <row r="338" spans="1:27" hidden="1">
      <c r="A338" s="7" t="s">
        <v>941</v>
      </c>
      <c r="B338" s="51" t="s">
        <v>324</v>
      </c>
      <c r="C338" s="72"/>
      <c r="D338" s="62"/>
      <c r="E338" s="73"/>
      <c r="F338" s="72"/>
      <c r="G338" s="62"/>
      <c r="H338" s="75"/>
      <c r="I338" s="81"/>
      <c r="J338" s="62"/>
      <c r="K338" s="82"/>
      <c r="L338" s="81"/>
      <c r="M338" s="62"/>
      <c r="N338" s="82"/>
      <c r="O338" s="77"/>
      <c r="P338" s="62"/>
      <c r="Q338" s="73"/>
      <c r="R338" s="72"/>
      <c r="S338" s="62"/>
      <c r="T338" s="75"/>
      <c r="U338" s="81"/>
      <c r="V338" s="62"/>
      <c r="W338" s="75"/>
      <c r="X338" s="81"/>
      <c r="Y338" s="62"/>
      <c r="Z338" s="82"/>
      <c r="AA338" s="90">
        <f t="shared" si="5"/>
        <v>0</v>
      </c>
    </row>
    <row r="339" spans="1:27" hidden="1">
      <c r="A339" s="7" t="s">
        <v>942</v>
      </c>
      <c r="B339" s="51" t="s">
        <v>325</v>
      </c>
      <c r="C339" s="72"/>
      <c r="D339" s="62"/>
      <c r="E339" s="73"/>
      <c r="F339" s="72"/>
      <c r="G339" s="62"/>
      <c r="H339" s="75"/>
      <c r="I339" s="81"/>
      <c r="J339" s="62"/>
      <c r="K339" s="82"/>
      <c r="L339" s="81"/>
      <c r="M339" s="62"/>
      <c r="N339" s="82"/>
      <c r="O339" s="77"/>
      <c r="P339" s="62"/>
      <c r="Q339" s="73"/>
      <c r="R339" s="72"/>
      <c r="S339" s="62"/>
      <c r="T339" s="75"/>
      <c r="U339" s="81"/>
      <c r="V339" s="62"/>
      <c r="W339" s="75"/>
      <c r="X339" s="81"/>
      <c r="Y339" s="62"/>
      <c r="Z339" s="82"/>
      <c r="AA339" s="90">
        <f t="shared" si="5"/>
        <v>0</v>
      </c>
    </row>
    <row r="340" spans="1:27" hidden="1">
      <c r="A340" s="7" t="s">
        <v>943</v>
      </c>
      <c r="B340" s="51" t="s">
        <v>326</v>
      </c>
      <c r="C340" s="72"/>
      <c r="D340" s="62"/>
      <c r="E340" s="73"/>
      <c r="F340" s="72"/>
      <c r="G340" s="62"/>
      <c r="H340" s="75"/>
      <c r="I340" s="81"/>
      <c r="J340" s="62"/>
      <c r="K340" s="82"/>
      <c r="L340" s="81"/>
      <c r="M340" s="62"/>
      <c r="N340" s="82"/>
      <c r="O340" s="77"/>
      <c r="P340" s="62"/>
      <c r="Q340" s="73"/>
      <c r="R340" s="72"/>
      <c r="S340" s="62"/>
      <c r="T340" s="75"/>
      <c r="U340" s="81"/>
      <c r="V340" s="62"/>
      <c r="W340" s="75"/>
      <c r="X340" s="81"/>
      <c r="Y340" s="62"/>
      <c r="Z340" s="82"/>
      <c r="AA340" s="90">
        <f t="shared" si="5"/>
        <v>0</v>
      </c>
    </row>
    <row r="341" spans="1:27" hidden="1">
      <c r="A341" s="7" t="s">
        <v>944</v>
      </c>
      <c r="B341" s="51" t="s">
        <v>327</v>
      </c>
      <c r="C341" s="72"/>
      <c r="D341" s="62"/>
      <c r="E341" s="73"/>
      <c r="F341" s="72"/>
      <c r="G341" s="62"/>
      <c r="H341" s="75"/>
      <c r="I341" s="81"/>
      <c r="J341" s="62"/>
      <c r="K341" s="82"/>
      <c r="L341" s="81"/>
      <c r="M341" s="62"/>
      <c r="N341" s="82"/>
      <c r="O341" s="77"/>
      <c r="P341" s="62"/>
      <c r="Q341" s="73"/>
      <c r="R341" s="72"/>
      <c r="S341" s="62"/>
      <c r="T341" s="75"/>
      <c r="U341" s="81"/>
      <c r="V341" s="62"/>
      <c r="W341" s="75"/>
      <c r="X341" s="81"/>
      <c r="Y341" s="62"/>
      <c r="Z341" s="82"/>
      <c r="AA341" s="90">
        <f t="shared" si="5"/>
        <v>0</v>
      </c>
    </row>
    <row r="342" spans="1:27" hidden="1">
      <c r="A342" s="7" t="s">
        <v>945</v>
      </c>
      <c r="B342" s="51" t="s">
        <v>11</v>
      </c>
      <c r="C342" s="72"/>
      <c r="D342" s="62"/>
      <c r="E342" s="73"/>
      <c r="F342" s="72"/>
      <c r="G342" s="62"/>
      <c r="H342" s="75"/>
      <c r="I342" s="81"/>
      <c r="J342" s="62"/>
      <c r="K342" s="82"/>
      <c r="L342" s="81"/>
      <c r="M342" s="62"/>
      <c r="N342" s="82"/>
      <c r="O342" s="77"/>
      <c r="P342" s="62"/>
      <c r="Q342" s="73"/>
      <c r="R342" s="72"/>
      <c r="S342" s="62"/>
      <c r="T342" s="75"/>
      <c r="U342" s="81"/>
      <c r="V342" s="62"/>
      <c r="W342" s="75"/>
      <c r="X342" s="81"/>
      <c r="Y342" s="62"/>
      <c r="Z342" s="82"/>
      <c r="AA342" s="90">
        <f t="shared" si="5"/>
        <v>0</v>
      </c>
    </row>
    <row r="343" spans="1:27" hidden="1">
      <c r="A343" s="7" t="s">
        <v>946</v>
      </c>
      <c r="B343" s="51" t="s">
        <v>328</v>
      </c>
      <c r="C343" s="72"/>
      <c r="D343" s="62"/>
      <c r="E343" s="73"/>
      <c r="F343" s="72"/>
      <c r="G343" s="62"/>
      <c r="H343" s="75"/>
      <c r="I343" s="81"/>
      <c r="J343" s="62"/>
      <c r="K343" s="82"/>
      <c r="L343" s="81"/>
      <c r="M343" s="62"/>
      <c r="N343" s="82"/>
      <c r="O343" s="77"/>
      <c r="P343" s="62"/>
      <c r="Q343" s="73"/>
      <c r="R343" s="72"/>
      <c r="S343" s="62"/>
      <c r="T343" s="75"/>
      <c r="U343" s="81"/>
      <c r="V343" s="62"/>
      <c r="W343" s="75"/>
      <c r="X343" s="81"/>
      <c r="Y343" s="62"/>
      <c r="Z343" s="82"/>
      <c r="AA343" s="90">
        <f t="shared" si="5"/>
        <v>0</v>
      </c>
    </row>
    <row r="344" spans="1:27" hidden="1">
      <c r="A344" s="7" t="s">
        <v>947</v>
      </c>
      <c r="B344" s="51" t="s">
        <v>329</v>
      </c>
      <c r="C344" s="72"/>
      <c r="D344" s="62"/>
      <c r="E344" s="73"/>
      <c r="F344" s="72"/>
      <c r="G344" s="62"/>
      <c r="H344" s="75"/>
      <c r="I344" s="81"/>
      <c r="J344" s="62"/>
      <c r="K344" s="82"/>
      <c r="L344" s="81"/>
      <c r="M344" s="62"/>
      <c r="N344" s="82"/>
      <c r="O344" s="77"/>
      <c r="P344" s="62"/>
      <c r="Q344" s="73"/>
      <c r="R344" s="72"/>
      <c r="S344" s="62"/>
      <c r="T344" s="75"/>
      <c r="U344" s="81"/>
      <c r="V344" s="62"/>
      <c r="W344" s="75"/>
      <c r="X344" s="81"/>
      <c r="Y344" s="62"/>
      <c r="Z344" s="82"/>
      <c r="AA344" s="90">
        <f t="shared" si="5"/>
        <v>0</v>
      </c>
    </row>
    <row r="345" spans="1:27" hidden="1">
      <c r="A345" s="7" t="s">
        <v>948</v>
      </c>
      <c r="B345" s="51" t="s">
        <v>330</v>
      </c>
      <c r="C345" s="72"/>
      <c r="D345" s="62"/>
      <c r="E345" s="73"/>
      <c r="F345" s="72"/>
      <c r="G345" s="62"/>
      <c r="H345" s="75"/>
      <c r="I345" s="81"/>
      <c r="J345" s="62"/>
      <c r="K345" s="82"/>
      <c r="L345" s="81"/>
      <c r="M345" s="62"/>
      <c r="N345" s="82"/>
      <c r="O345" s="77"/>
      <c r="P345" s="62"/>
      <c r="Q345" s="73"/>
      <c r="R345" s="72"/>
      <c r="S345" s="62"/>
      <c r="T345" s="75"/>
      <c r="U345" s="81"/>
      <c r="V345" s="62"/>
      <c r="W345" s="75"/>
      <c r="X345" s="81"/>
      <c r="Y345" s="62"/>
      <c r="Z345" s="82"/>
      <c r="AA345" s="90">
        <f t="shared" si="5"/>
        <v>0</v>
      </c>
    </row>
    <row r="346" spans="1:27" hidden="1">
      <c r="A346" s="7" t="s">
        <v>949</v>
      </c>
      <c r="B346" s="51" t="s">
        <v>331</v>
      </c>
      <c r="C346" s="72"/>
      <c r="D346" s="62"/>
      <c r="E346" s="73"/>
      <c r="F346" s="72"/>
      <c r="G346" s="62"/>
      <c r="H346" s="75"/>
      <c r="I346" s="81"/>
      <c r="J346" s="62"/>
      <c r="K346" s="82"/>
      <c r="L346" s="81"/>
      <c r="M346" s="62"/>
      <c r="N346" s="82"/>
      <c r="O346" s="77"/>
      <c r="P346" s="62"/>
      <c r="Q346" s="73"/>
      <c r="R346" s="72"/>
      <c r="S346" s="62"/>
      <c r="T346" s="75"/>
      <c r="U346" s="81"/>
      <c r="V346" s="62"/>
      <c r="W346" s="75"/>
      <c r="X346" s="81"/>
      <c r="Y346" s="62"/>
      <c r="Z346" s="82"/>
      <c r="AA346" s="90">
        <f t="shared" si="5"/>
        <v>0</v>
      </c>
    </row>
    <row r="347" spans="1:27" hidden="1">
      <c r="A347" s="7" t="s">
        <v>950</v>
      </c>
      <c r="B347" s="51" t="s">
        <v>332</v>
      </c>
      <c r="C347" s="72"/>
      <c r="D347" s="62"/>
      <c r="E347" s="73"/>
      <c r="F347" s="72"/>
      <c r="G347" s="62"/>
      <c r="H347" s="75"/>
      <c r="I347" s="81"/>
      <c r="J347" s="62"/>
      <c r="K347" s="82"/>
      <c r="L347" s="81"/>
      <c r="M347" s="62"/>
      <c r="N347" s="82"/>
      <c r="O347" s="77"/>
      <c r="P347" s="62"/>
      <c r="Q347" s="73"/>
      <c r="R347" s="72"/>
      <c r="S347" s="62"/>
      <c r="T347" s="75"/>
      <c r="U347" s="81"/>
      <c r="V347" s="62"/>
      <c r="W347" s="75"/>
      <c r="X347" s="81"/>
      <c r="Y347" s="62"/>
      <c r="Z347" s="82"/>
      <c r="AA347" s="90">
        <f t="shared" si="5"/>
        <v>0</v>
      </c>
    </row>
    <row r="348" spans="1:27" hidden="1">
      <c r="A348" s="7" t="s">
        <v>951</v>
      </c>
      <c r="B348" s="51" t="s">
        <v>333</v>
      </c>
      <c r="C348" s="72"/>
      <c r="D348" s="62"/>
      <c r="E348" s="73"/>
      <c r="F348" s="72"/>
      <c r="G348" s="62"/>
      <c r="H348" s="75"/>
      <c r="I348" s="81"/>
      <c r="J348" s="62"/>
      <c r="K348" s="82"/>
      <c r="L348" s="81"/>
      <c r="M348" s="62"/>
      <c r="N348" s="82"/>
      <c r="O348" s="77"/>
      <c r="P348" s="62"/>
      <c r="Q348" s="73"/>
      <c r="R348" s="72"/>
      <c r="S348" s="62"/>
      <c r="T348" s="75"/>
      <c r="U348" s="81"/>
      <c r="V348" s="62"/>
      <c r="W348" s="75"/>
      <c r="X348" s="81"/>
      <c r="Y348" s="62"/>
      <c r="Z348" s="82"/>
      <c r="AA348" s="90">
        <f t="shared" si="5"/>
        <v>0</v>
      </c>
    </row>
    <row r="349" spans="1:27" hidden="1">
      <c r="A349" s="7" t="s">
        <v>952</v>
      </c>
      <c r="B349" s="51" t="s">
        <v>334</v>
      </c>
      <c r="C349" s="72"/>
      <c r="D349" s="62"/>
      <c r="E349" s="73"/>
      <c r="F349" s="72"/>
      <c r="G349" s="62"/>
      <c r="H349" s="75"/>
      <c r="I349" s="81"/>
      <c r="J349" s="62"/>
      <c r="K349" s="82"/>
      <c r="L349" s="81"/>
      <c r="M349" s="62"/>
      <c r="N349" s="82"/>
      <c r="O349" s="77"/>
      <c r="P349" s="62"/>
      <c r="Q349" s="73"/>
      <c r="R349" s="72"/>
      <c r="S349" s="62"/>
      <c r="T349" s="75"/>
      <c r="U349" s="81"/>
      <c r="V349" s="62"/>
      <c r="W349" s="75"/>
      <c r="X349" s="81"/>
      <c r="Y349" s="62"/>
      <c r="Z349" s="82"/>
      <c r="AA349" s="90">
        <f t="shared" si="5"/>
        <v>0</v>
      </c>
    </row>
    <row r="350" spans="1:27" hidden="1"/>
    <row r="351" spans="1:27" hidden="1"/>
  </sheetData>
  <sortState xmlns:xlrd2="http://schemas.microsoft.com/office/spreadsheetml/2017/richdata2" ref="AD88:AE91">
    <sortCondition ref="AE88:AE91"/>
  </sortState>
  <mergeCells count="8">
    <mergeCell ref="O2:Q2"/>
    <mergeCell ref="R2:T2"/>
    <mergeCell ref="U2:W2"/>
    <mergeCell ref="X2:Z2"/>
    <mergeCell ref="C2:E2"/>
    <mergeCell ref="F2:H2"/>
    <mergeCell ref="I2:K2"/>
    <mergeCell ref="L2:N2"/>
  </mergeCells>
  <conditionalFormatting sqref="A154:B154">
    <cfRule type="expression" dxfId="34" priority="64">
      <formula>#REF!&gt;0</formula>
    </cfRule>
  </conditionalFormatting>
  <conditionalFormatting sqref="B4:B349">
    <cfRule type="expression" dxfId="33" priority="1">
      <formula>$AB4="X"</formula>
    </cfRule>
  </conditionalFormatting>
  <conditionalFormatting sqref="C4:AA349">
    <cfRule type="cellIs" dxfId="32" priority="39" operator="greaterThan">
      <formula>0</formula>
    </cfRule>
    <cfRule type="cellIs" dxfId="31" priority="40" operator="greaterThan">
      <formula>0</formula>
    </cfRule>
  </conditionalFormatting>
  <conditionalFormatting sqref="AA4:AA349 AF5:AL14 AF15 AG15:AG16 AF19:AL28 AF29 AG29:AG30 AF33:AL42 AF43 AG43:AG44 AF47:AL56 AF57 AG57:AG58 AF61:AL70 AF71 AG71:AG72 AF75:AL84 AF85 AG85:AG86 AF88:AL97 AF98 AG98:AG99 AF102:AL111 AF112 AG112:AG113">
    <cfRule type="cellIs" dxfId="30" priority="43" operator="greaterThan">
      <formula>0</formula>
    </cfRule>
  </conditionalFormatting>
  <conditionalFormatting sqref="AF32">
    <cfRule type="cellIs" dxfId="29" priority="8" operator="greaterThan">
      <formula>0</formula>
    </cfRule>
  </conditionalFormatting>
  <conditionalFormatting sqref="AF46">
    <cfRule type="cellIs" dxfId="28" priority="6" operator="greaterThan">
      <formula>0</formula>
    </cfRule>
  </conditionalFormatting>
  <conditionalFormatting sqref="AF59:AF60">
    <cfRule type="cellIs" dxfId="27" priority="4" operator="greaterThan">
      <formula>0</formula>
    </cfRule>
  </conditionalFormatting>
  <conditionalFormatting sqref="AF73:AF74">
    <cfRule type="cellIs" dxfId="26" priority="2" operator="greaterThan">
      <formula>0</formula>
    </cfRule>
  </conditionalFormatting>
  <conditionalFormatting sqref="AF5:AL14">
    <cfRule type="cellIs" dxfId="25" priority="10" operator="greaterThan">
      <formula>0</formula>
    </cfRule>
  </conditionalFormatting>
  <conditionalFormatting sqref="AF19:AL28">
    <cfRule type="cellIs" dxfId="24" priority="11" operator="greaterThan">
      <formula>0</formula>
    </cfRule>
  </conditionalFormatting>
  <conditionalFormatting sqref="AF33:AL42">
    <cfRule type="cellIs" dxfId="23" priority="12" operator="greaterThan">
      <formula>0</formula>
    </cfRule>
  </conditionalFormatting>
  <conditionalFormatting sqref="AF47:AL56">
    <cfRule type="cellIs" dxfId="22" priority="13" operator="greaterThan">
      <formula>0</formula>
    </cfRule>
  </conditionalFormatting>
  <conditionalFormatting sqref="AF61:AL70">
    <cfRule type="cellIs" dxfId="21" priority="14" operator="greaterThan">
      <formula>0</formula>
    </cfRule>
  </conditionalFormatting>
  <conditionalFormatting sqref="AF75:AL84">
    <cfRule type="cellIs" dxfId="20" priority="15" operator="greaterThan">
      <formula>0</formula>
    </cfRule>
  </conditionalFormatting>
  <conditionalFormatting sqref="AF88:AL97">
    <cfRule type="cellIs" dxfId="19" priority="16" operator="greaterThan">
      <formula>0</formula>
    </cfRule>
  </conditionalFormatting>
  <conditionalFormatting sqref="AF102:AL111">
    <cfRule type="cellIs" dxfId="18" priority="17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1DB3-949E-47F7-87A5-86F01CF82ED5}">
  <dimension ref="A4:E303"/>
  <sheetViews>
    <sheetView topLeftCell="A233" zoomScale="160" zoomScaleNormal="160" workbookViewId="0">
      <selection activeCell="E271" sqref="A1:E271"/>
    </sheetView>
  </sheetViews>
  <sheetFormatPr baseColWidth="10" defaultColWidth="11.54296875" defaultRowHeight="14.5"/>
  <cols>
    <col min="1" max="1" width="6.36328125" style="1" bestFit="1" customWidth="1"/>
    <col min="2" max="2" width="5.54296875" style="1" bestFit="1" customWidth="1"/>
    <col min="3" max="3" width="26.90625" style="1" bestFit="1" customWidth="1"/>
    <col min="4" max="4" width="32.81640625" style="1" bestFit="1" customWidth="1"/>
    <col min="5" max="5" width="3.6328125" style="1" bestFit="1" customWidth="1"/>
    <col min="6" max="16384" width="11.54296875" style="1"/>
  </cols>
  <sheetData>
    <row r="4" spans="1:5">
      <c r="B4" s="150" t="s">
        <v>1080</v>
      </c>
      <c r="C4" s="150" t="s">
        <v>405</v>
      </c>
      <c r="D4" s="150" t="s">
        <v>406</v>
      </c>
      <c r="E4" s="150" t="s">
        <v>526</v>
      </c>
    </row>
    <row r="5" spans="1:5">
      <c r="A5" s="1" t="s">
        <v>336</v>
      </c>
      <c r="B5" s="1">
        <v>9</v>
      </c>
      <c r="C5" s="1" t="s">
        <v>575</v>
      </c>
      <c r="D5" s="3" t="s">
        <v>410</v>
      </c>
      <c r="E5" s="1">
        <v>32</v>
      </c>
    </row>
    <row r="6" spans="1:5">
      <c r="A6" s="1" t="s">
        <v>336</v>
      </c>
      <c r="B6" s="1">
        <v>17</v>
      </c>
      <c r="C6" s="1" t="s">
        <v>579</v>
      </c>
      <c r="D6" s="3" t="s">
        <v>162</v>
      </c>
      <c r="E6" s="1">
        <v>20</v>
      </c>
    </row>
    <row r="7" spans="1:5">
      <c r="A7" s="1" t="s">
        <v>336</v>
      </c>
      <c r="B7" s="1">
        <v>33</v>
      </c>
      <c r="C7" s="1" t="s">
        <v>580</v>
      </c>
      <c r="D7" s="3" t="s">
        <v>534</v>
      </c>
      <c r="E7" s="1">
        <v>10</v>
      </c>
    </row>
    <row r="8" spans="1:5">
      <c r="A8" s="1" t="s">
        <v>336</v>
      </c>
      <c r="B8" s="1">
        <v>33</v>
      </c>
      <c r="C8" s="1" t="s">
        <v>1039</v>
      </c>
      <c r="D8" s="3" t="s">
        <v>534</v>
      </c>
      <c r="E8" s="1">
        <v>10</v>
      </c>
    </row>
    <row r="9" spans="1:5">
      <c r="D9" s="3"/>
    </row>
    <row r="10" spans="1:5">
      <c r="D10" s="3"/>
    </row>
    <row r="11" spans="1:5">
      <c r="B11" s="150" t="s">
        <v>1080</v>
      </c>
      <c r="C11" s="150" t="s">
        <v>405</v>
      </c>
      <c r="D11" s="150" t="s">
        <v>406</v>
      </c>
      <c r="E11" s="150" t="s">
        <v>526</v>
      </c>
    </row>
    <row r="12" spans="1:5">
      <c r="A12" s="1" t="s">
        <v>341</v>
      </c>
      <c r="B12" s="1">
        <v>33</v>
      </c>
      <c r="C12" s="1" t="s">
        <v>1191</v>
      </c>
      <c r="D12" s="3" t="s">
        <v>1600</v>
      </c>
      <c r="E12" s="1">
        <v>10</v>
      </c>
    </row>
    <row r="13" spans="1:5">
      <c r="A13" s="1" t="s">
        <v>341</v>
      </c>
      <c r="B13" s="1">
        <v>33</v>
      </c>
      <c r="C13" s="1" t="s">
        <v>1188</v>
      </c>
      <c r="D13" s="3" t="s">
        <v>14</v>
      </c>
      <c r="E13" s="1">
        <v>10</v>
      </c>
    </row>
    <row r="18" spans="1:5">
      <c r="B18" s="150" t="s">
        <v>1598</v>
      </c>
      <c r="C18" s="150" t="s">
        <v>405</v>
      </c>
      <c r="D18" s="150" t="s">
        <v>406</v>
      </c>
      <c r="E18" s="150" t="s">
        <v>526</v>
      </c>
    </row>
    <row r="19" spans="1:5">
      <c r="A19" s="1" t="s">
        <v>1575</v>
      </c>
      <c r="B19" s="1">
        <v>1</v>
      </c>
      <c r="C19" s="1" t="s">
        <v>525</v>
      </c>
      <c r="D19" s="1" t="s">
        <v>78</v>
      </c>
      <c r="E19" s="1">
        <v>64</v>
      </c>
    </row>
    <row r="20" spans="1:5" hidden="1">
      <c r="A20" s="1" t="s">
        <v>1575</v>
      </c>
      <c r="B20" s="1">
        <v>2</v>
      </c>
      <c r="C20" s="1" t="s">
        <v>1215</v>
      </c>
      <c r="D20" s="1" t="s">
        <v>1216</v>
      </c>
      <c r="E20" s="1">
        <v>0</v>
      </c>
    </row>
    <row r="21" spans="1:5" hidden="1">
      <c r="A21" s="1" t="s">
        <v>1575</v>
      </c>
      <c r="B21" s="1">
        <v>3</v>
      </c>
      <c r="C21" s="1" t="s">
        <v>1217</v>
      </c>
      <c r="D21" s="1" t="s">
        <v>1218</v>
      </c>
      <c r="E21" s="1">
        <v>0</v>
      </c>
    </row>
    <row r="22" spans="1:5" hidden="1">
      <c r="A22" s="1" t="s">
        <v>1575</v>
      </c>
      <c r="B22" s="1">
        <v>3</v>
      </c>
      <c r="C22" s="1" t="s">
        <v>1219</v>
      </c>
      <c r="D22" s="1" t="s">
        <v>1220</v>
      </c>
      <c r="E22" s="1">
        <v>0</v>
      </c>
    </row>
    <row r="23" spans="1:5" hidden="1">
      <c r="A23" s="1" t="s">
        <v>1575</v>
      </c>
      <c r="B23" s="1">
        <v>5</v>
      </c>
      <c r="C23" s="1" t="s">
        <v>1221</v>
      </c>
      <c r="D23" s="1" t="s">
        <v>1222</v>
      </c>
      <c r="E23" s="1">
        <v>0</v>
      </c>
    </row>
    <row r="24" spans="1:5" hidden="1">
      <c r="A24" s="1" t="s">
        <v>1575</v>
      </c>
      <c r="B24" s="1">
        <v>5</v>
      </c>
      <c r="C24" s="1" t="s">
        <v>1223</v>
      </c>
      <c r="D24" s="1" t="s">
        <v>1224</v>
      </c>
      <c r="E24" s="1">
        <v>0</v>
      </c>
    </row>
    <row r="25" spans="1:5" hidden="1">
      <c r="A25" s="1" t="s">
        <v>1575</v>
      </c>
      <c r="B25" s="1">
        <v>5</v>
      </c>
      <c r="C25" s="1" t="s">
        <v>1225</v>
      </c>
      <c r="D25" s="1" t="s">
        <v>1226</v>
      </c>
      <c r="E25" s="1">
        <v>0</v>
      </c>
    </row>
    <row r="26" spans="1:5" hidden="1">
      <c r="A26" s="1" t="s">
        <v>1575</v>
      </c>
      <c r="B26" s="1">
        <v>5</v>
      </c>
      <c r="C26" s="1" t="s">
        <v>1227</v>
      </c>
      <c r="D26" s="1" t="s">
        <v>1228</v>
      </c>
      <c r="E26" s="1">
        <v>0</v>
      </c>
    </row>
    <row r="27" spans="1:5">
      <c r="A27" s="1" t="s">
        <v>1575</v>
      </c>
      <c r="B27" s="1">
        <v>9</v>
      </c>
      <c r="C27" s="1" t="s">
        <v>563</v>
      </c>
      <c r="D27" s="1" t="s">
        <v>20</v>
      </c>
      <c r="E27" s="1">
        <v>32</v>
      </c>
    </row>
    <row r="28" spans="1:5" hidden="1">
      <c r="A28" s="1" t="s">
        <v>1575</v>
      </c>
      <c r="B28" s="1">
        <v>9</v>
      </c>
      <c r="C28" s="1" t="s">
        <v>1229</v>
      </c>
      <c r="D28" s="1" t="s">
        <v>1230</v>
      </c>
      <c r="E28" s="1">
        <v>0</v>
      </c>
    </row>
    <row r="29" spans="1:5" hidden="1">
      <c r="A29" s="1" t="s">
        <v>1575</v>
      </c>
      <c r="B29" s="1">
        <v>9</v>
      </c>
      <c r="C29" s="1" t="s">
        <v>1231</v>
      </c>
      <c r="D29" s="1" t="s">
        <v>1232</v>
      </c>
      <c r="E29" s="1">
        <v>0</v>
      </c>
    </row>
    <row r="30" spans="1:5" hidden="1">
      <c r="A30" s="1" t="s">
        <v>1575</v>
      </c>
      <c r="B30" s="1">
        <v>9</v>
      </c>
      <c r="C30" s="1" t="s">
        <v>1233</v>
      </c>
      <c r="D30" s="1" t="s">
        <v>1234</v>
      </c>
      <c r="E30" s="1">
        <v>0</v>
      </c>
    </row>
    <row r="31" spans="1:5" hidden="1">
      <c r="A31" s="1" t="s">
        <v>1575</v>
      </c>
      <c r="B31" s="1">
        <v>9</v>
      </c>
      <c r="C31" s="1" t="s">
        <v>1235</v>
      </c>
      <c r="D31" s="1" t="s">
        <v>1236</v>
      </c>
      <c r="E31" s="1">
        <v>0</v>
      </c>
    </row>
    <row r="32" spans="1:5" hidden="1">
      <c r="A32" s="1" t="s">
        <v>1575</v>
      </c>
      <c r="B32" s="1">
        <v>9</v>
      </c>
      <c r="C32" s="1" t="s">
        <v>1237</v>
      </c>
      <c r="D32" s="1" t="s">
        <v>1238</v>
      </c>
      <c r="E32" s="1">
        <v>0</v>
      </c>
    </row>
    <row r="33" spans="1:5" hidden="1">
      <c r="A33" s="1" t="s">
        <v>1575</v>
      </c>
      <c r="B33" s="1">
        <v>9</v>
      </c>
      <c r="C33" s="1" t="s">
        <v>1239</v>
      </c>
      <c r="D33" s="1" t="s">
        <v>1240</v>
      </c>
      <c r="E33" s="1">
        <v>0</v>
      </c>
    </row>
    <row r="34" spans="1:5" hidden="1">
      <c r="A34" s="1" t="s">
        <v>1575</v>
      </c>
      <c r="B34" s="1">
        <v>9</v>
      </c>
      <c r="C34" s="1" t="s">
        <v>1241</v>
      </c>
      <c r="D34" s="1" t="s">
        <v>1242</v>
      </c>
      <c r="E34" s="1">
        <v>0</v>
      </c>
    </row>
    <row r="35" spans="1:5" hidden="1">
      <c r="A35" s="1" t="s">
        <v>1575</v>
      </c>
      <c r="B35" s="1">
        <v>17</v>
      </c>
      <c r="C35" s="1" t="s">
        <v>1243</v>
      </c>
      <c r="D35" s="1" t="s">
        <v>1244</v>
      </c>
      <c r="E35" s="1">
        <v>0</v>
      </c>
    </row>
    <row r="36" spans="1:5" hidden="1">
      <c r="A36" s="1" t="s">
        <v>1575</v>
      </c>
      <c r="B36" s="1">
        <v>17</v>
      </c>
      <c r="C36" s="1" t="s">
        <v>1245</v>
      </c>
      <c r="D36" s="1" t="s">
        <v>1246</v>
      </c>
      <c r="E36" s="1">
        <v>0</v>
      </c>
    </row>
    <row r="37" spans="1:5" hidden="1">
      <c r="A37" s="1" t="s">
        <v>1575</v>
      </c>
      <c r="B37" s="1">
        <v>17</v>
      </c>
      <c r="C37" s="1" t="s">
        <v>1247</v>
      </c>
      <c r="D37" s="1" t="s">
        <v>1248</v>
      </c>
      <c r="E37" s="1">
        <v>0</v>
      </c>
    </row>
    <row r="38" spans="1:5" hidden="1">
      <c r="A38" s="1" t="s">
        <v>1575</v>
      </c>
      <c r="B38" s="1">
        <v>17</v>
      </c>
      <c r="C38" s="1" t="s">
        <v>1249</v>
      </c>
      <c r="D38" s="1" t="s">
        <v>1250</v>
      </c>
      <c r="E38" s="1">
        <v>0</v>
      </c>
    </row>
    <row r="39" spans="1:5" hidden="1">
      <c r="A39" s="1" t="s">
        <v>1575</v>
      </c>
      <c r="B39" s="1">
        <v>17</v>
      </c>
      <c r="C39" s="1" t="s">
        <v>1251</v>
      </c>
      <c r="D39" s="1" t="s">
        <v>1252</v>
      </c>
      <c r="E39" s="1">
        <v>0</v>
      </c>
    </row>
    <row r="40" spans="1:5" hidden="1">
      <c r="A40" s="1" t="s">
        <v>1575</v>
      </c>
      <c r="B40" s="1">
        <v>17</v>
      </c>
      <c r="C40" s="1" t="s">
        <v>1253</v>
      </c>
      <c r="D40" s="1" t="s">
        <v>1254</v>
      </c>
      <c r="E40" s="1">
        <v>0</v>
      </c>
    </row>
    <row r="41" spans="1:5" hidden="1">
      <c r="A41" s="1" t="s">
        <v>1575</v>
      </c>
      <c r="B41" s="1">
        <v>17</v>
      </c>
      <c r="C41" s="1" t="s">
        <v>1255</v>
      </c>
      <c r="D41" s="1" t="s">
        <v>1256</v>
      </c>
      <c r="E41" s="1">
        <v>0</v>
      </c>
    </row>
    <row r="42" spans="1:5" hidden="1">
      <c r="A42" s="1" t="s">
        <v>1575</v>
      </c>
      <c r="B42" s="1">
        <v>17</v>
      </c>
      <c r="C42" s="1" t="s">
        <v>1257</v>
      </c>
      <c r="D42" s="1" t="s">
        <v>1258</v>
      </c>
      <c r="E42" s="1">
        <v>0</v>
      </c>
    </row>
    <row r="43" spans="1:5" hidden="1">
      <c r="A43" s="1" t="s">
        <v>1575</v>
      </c>
      <c r="B43" s="1">
        <v>17</v>
      </c>
      <c r="C43" s="1" t="s">
        <v>1259</v>
      </c>
      <c r="D43" s="1" t="s">
        <v>1260</v>
      </c>
      <c r="E43" s="1">
        <v>0</v>
      </c>
    </row>
    <row r="44" spans="1:5" hidden="1">
      <c r="A44" s="1" t="s">
        <v>1575</v>
      </c>
      <c r="B44" s="1">
        <v>17</v>
      </c>
      <c r="C44" s="1" t="s">
        <v>1261</v>
      </c>
      <c r="D44" s="1" t="s">
        <v>1262</v>
      </c>
      <c r="E44" s="1">
        <v>0</v>
      </c>
    </row>
    <row r="45" spans="1:5" hidden="1">
      <c r="A45" s="1" t="s">
        <v>1575</v>
      </c>
      <c r="B45" s="1">
        <v>17</v>
      </c>
      <c r="C45" s="1" t="s">
        <v>1263</v>
      </c>
      <c r="D45" s="1" t="s">
        <v>1264</v>
      </c>
      <c r="E45" s="1">
        <v>0</v>
      </c>
    </row>
    <row r="46" spans="1:5" hidden="1">
      <c r="A46" s="1" t="s">
        <v>1575</v>
      </c>
      <c r="B46" s="1">
        <v>17</v>
      </c>
      <c r="C46" s="1" t="s">
        <v>1265</v>
      </c>
      <c r="D46" s="1" t="s">
        <v>1266</v>
      </c>
      <c r="E46" s="1">
        <v>0</v>
      </c>
    </row>
    <row r="47" spans="1:5" hidden="1">
      <c r="A47" s="1" t="s">
        <v>1575</v>
      </c>
      <c r="B47" s="1">
        <v>17</v>
      </c>
      <c r="C47" s="1" t="s">
        <v>1267</v>
      </c>
      <c r="D47" s="1" t="s">
        <v>1268</v>
      </c>
      <c r="E47" s="1">
        <v>0</v>
      </c>
    </row>
    <row r="48" spans="1:5">
      <c r="A48" s="1" t="s">
        <v>1575</v>
      </c>
      <c r="B48" s="1">
        <v>17</v>
      </c>
      <c r="C48" s="1" t="s">
        <v>1044</v>
      </c>
      <c r="D48" s="1" t="s">
        <v>162</v>
      </c>
      <c r="E48" s="1">
        <v>20</v>
      </c>
    </row>
    <row r="49" spans="1:5" hidden="1">
      <c r="A49" s="1" t="s">
        <v>1575</v>
      </c>
      <c r="B49" s="1">
        <v>17</v>
      </c>
      <c r="C49" s="1" t="s">
        <v>1269</v>
      </c>
      <c r="D49" s="1" t="s">
        <v>1270</v>
      </c>
      <c r="E49" s="1">
        <v>0</v>
      </c>
    </row>
    <row r="50" spans="1:5" hidden="1">
      <c r="A50" s="1" t="s">
        <v>1575</v>
      </c>
      <c r="B50" s="1">
        <v>17</v>
      </c>
      <c r="C50" s="1" t="s">
        <v>1271</v>
      </c>
      <c r="D50" s="1" t="s">
        <v>1272</v>
      </c>
      <c r="E50" s="1">
        <v>0</v>
      </c>
    </row>
    <row r="51" spans="1:5" hidden="1">
      <c r="A51" s="1" t="s">
        <v>1575</v>
      </c>
      <c r="B51" s="1">
        <v>33</v>
      </c>
      <c r="C51" s="1" t="s">
        <v>1273</v>
      </c>
      <c r="D51" s="1" t="s">
        <v>1274</v>
      </c>
      <c r="E51" s="1">
        <v>0</v>
      </c>
    </row>
    <row r="52" spans="1:5" hidden="1">
      <c r="A52" s="1" t="s">
        <v>1575</v>
      </c>
      <c r="B52" s="1">
        <v>33</v>
      </c>
      <c r="C52" s="1" t="s">
        <v>1275</v>
      </c>
      <c r="D52" s="1" t="s">
        <v>1276</v>
      </c>
      <c r="E52" s="1">
        <v>0</v>
      </c>
    </row>
    <row r="53" spans="1:5" hidden="1">
      <c r="A53" s="1" t="s">
        <v>1575</v>
      </c>
      <c r="B53" s="1">
        <v>33</v>
      </c>
      <c r="C53" s="1" t="s">
        <v>1277</v>
      </c>
      <c r="D53" s="1" t="s">
        <v>1278</v>
      </c>
      <c r="E53" s="1">
        <v>0</v>
      </c>
    </row>
    <row r="54" spans="1:5">
      <c r="A54" s="1" t="s">
        <v>1575</v>
      </c>
      <c r="B54" s="1">
        <v>33</v>
      </c>
      <c r="C54" s="1" t="s">
        <v>575</v>
      </c>
      <c r="D54" s="1" t="s">
        <v>410</v>
      </c>
      <c r="E54" s="1">
        <v>10</v>
      </c>
    </row>
    <row r="55" spans="1:5">
      <c r="A55" s="1" t="s">
        <v>1575</v>
      </c>
      <c r="B55" s="1">
        <v>33</v>
      </c>
      <c r="C55" s="1" t="s">
        <v>1043</v>
      </c>
      <c r="D55" s="1" t="s">
        <v>410</v>
      </c>
      <c r="E55" s="1">
        <v>10</v>
      </c>
    </row>
    <row r="56" spans="1:5" hidden="1">
      <c r="A56" s="1" t="s">
        <v>1575</v>
      </c>
      <c r="B56" s="1">
        <v>33</v>
      </c>
      <c r="C56" s="1" t="s">
        <v>1279</v>
      </c>
      <c r="D56" s="1" t="s">
        <v>1280</v>
      </c>
      <c r="E56" s="1">
        <v>0</v>
      </c>
    </row>
    <row r="57" spans="1:5" hidden="1">
      <c r="A57" s="1" t="s">
        <v>1575</v>
      </c>
      <c r="B57" s="1">
        <v>33</v>
      </c>
      <c r="C57" s="1" t="s">
        <v>1281</v>
      </c>
      <c r="D57" s="1" t="s">
        <v>1282</v>
      </c>
      <c r="E57" s="1">
        <v>0</v>
      </c>
    </row>
    <row r="58" spans="1:5" hidden="1">
      <c r="A58" s="1" t="s">
        <v>1575</v>
      </c>
      <c r="B58" s="1">
        <v>33</v>
      </c>
      <c r="C58" s="1" t="s">
        <v>1283</v>
      </c>
      <c r="D58" s="1" t="s">
        <v>1284</v>
      </c>
      <c r="E58" s="1">
        <v>0</v>
      </c>
    </row>
    <row r="59" spans="1:5" hidden="1">
      <c r="A59" s="1" t="s">
        <v>1575</v>
      </c>
      <c r="B59" s="1">
        <v>33</v>
      </c>
      <c r="C59" s="1" t="s">
        <v>1285</v>
      </c>
      <c r="D59" s="1" t="s">
        <v>1286</v>
      </c>
      <c r="E59" s="1">
        <v>0</v>
      </c>
    </row>
    <row r="60" spans="1:5" hidden="1">
      <c r="A60" s="1" t="s">
        <v>1575</v>
      </c>
      <c r="B60" s="1">
        <v>33</v>
      </c>
      <c r="C60" s="1" t="s">
        <v>1287</v>
      </c>
      <c r="D60" s="1" t="s">
        <v>1286</v>
      </c>
      <c r="E60" s="1">
        <v>0</v>
      </c>
    </row>
    <row r="61" spans="1:5" hidden="1">
      <c r="A61" s="1" t="s">
        <v>1575</v>
      </c>
      <c r="B61" s="1">
        <v>33</v>
      </c>
      <c r="C61" s="1" t="s">
        <v>1288</v>
      </c>
      <c r="D61" s="1" t="s">
        <v>1289</v>
      </c>
      <c r="E61" s="1">
        <v>0</v>
      </c>
    </row>
    <row r="62" spans="1:5" hidden="1">
      <c r="A62" s="1" t="s">
        <v>1575</v>
      </c>
      <c r="B62" s="1">
        <v>33</v>
      </c>
      <c r="C62" s="1" t="s">
        <v>1290</v>
      </c>
      <c r="D62" s="1" t="s">
        <v>1291</v>
      </c>
      <c r="E62" s="1">
        <v>0</v>
      </c>
    </row>
    <row r="63" spans="1:5" hidden="1">
      <c r="A63" s="1" t="s">
        <v>1575</v>
      </c>
      <c r="B63" s="1">
        <v>33</v>
      </c>
      <c r="C63" s="1" t="s">
        <v>1292</v>
      </c>
      <c r="D63" s="1" t="s">
        <v>1293</v>
      </c>
      <c r="E63" s="1">
        <v>0</v>
      </c>
    </row>
    <row r="64" spans="1:5" hidden="1">
      <c r="A64" s="1" t="s">
        <v>1575</v>
      </c>
      <c r="B64" s="1">
        <v>33</v>
      </c>
      <c r="C64" s="1" t="s">
        <v>1294</v>
      </c>
      <c r="D64" s="1" t="s">
        <v>1240</v>
      </c>
      <c r="E64" s="1">
        <v>0</v>
      </c>
    </row>
    <row r="65" spans="1:5" hidden="1">
      <c r="A65" s="1" t="s">
        <v>1575</v>
      </c>
      <c r="B65" s="1">
        <v>33</v>
      </c>
      <c r="C65" s="1" t="s">
        <v>1295</v>
      </c>
      <c r="D65" s="1" t="s">
        <v>1296</v>
      </c>
      <c r="E65" s="1">
        <v>0</v>
      </c>
    </row>
    <row r="66" spans="1:5" hidden="1">
      <c r="A66" s="1" t="s">
        <v>1575</v>
      </c>
      <c r="B66" s="1">
        <v>33</v>
      </c>
      <c r="C66" s="1" t="s">
        <v>1297</v>
      </c>
      <c r="D66" s="1" t="s">
        <v>1272</v>
      </c>
      <c r="E66" s="1">
        <v>0</v>
      </c>
    </row>
    <row r="67" spans="1:5" hidden="1">
      <c r="A67" s="1" t="s">
        <v>1575</v>
      </c>
      <c r="B67" s="1">
        <v>999</v>
      </c>
      <c r="C67" s="1" t="s">
        <v>1298</v>
      </c>
      <c r="D67" s="1" t="s">
        <v>1299</v>
      </c>
      <c r="E67" s="1">
        <v>0</v>
      </c>
    </row>
    <row r="68" spans="1:5" hidden="1">
      <c r="A68" s="1" t="s">
        <v>1575</v>
      </c>
      <c r="B68" s="1">
        <v>999</v>
      </c>
      <c r="C68" s="1" t="s">
        <v>1300</v>
      </c>
      <c r="D68" s="1" t="s">
        <v>1301</v>
      </c>
      <c r="E68" s="1">
        <v>0</v>
      </c>
    </row>
    <row r="69" spans="1:5" hidden="1">
      <c r="A69" s="1" t="s">
        <v>1575</v>
      </c>
      <c r="B69" s="1">
        <v>999</v>
      </c>
      <c r="C69" s="1" t="s">
        <v>1302</v>
      </c>
      <c r="D69" s="1" t="s">
        <v>1303</v>
      </c>
      <c r="E69" s="1">
        <v>0</v>
      </c>
    </row>
    <row r="70" spans="1:5" hidden="1">
      <c r="A70" s="1" t="s">
        <v>1575</v>
      </c>
      <c r="B70" s="1">
        <v>999</v>
      </c>
      <c r="C70" s="1" t="s">
        <v>1304</v>
      </c>
      <c r="D70" s="1" t="s">
        <v>1305</v>
      </c>
      <c r="E70" s="1">
        <v>0</v>
      </c>
    </row>
    <row r="71" spans="1:5" hidden="1">
      <c r="A71" s="1" t="s">
        <v>1575</v>
      </c>
      <c r="B71" s="1">
        <v>999</v>
      </c>
      <c r="C71" s="1" t="s">
        <v>1306</v>
      </c>
      <c r="D71" s="1" t="s">
        <v>1305</v>
      </c>
      <c r="E71" s="1">
        <v>0</v>
      </c>
    </row>
    <row r="72" spans="1:5">
      <c r="A72" s="1" t="s">
        <v>1575</v>
      </c>
      <c r="B72" s="1">
        <v>999</v>
      </c>
      <c r="C72" s="1" t="s">
        <v>1045</v>
      </c>
      <c r="D72" s="1" t="s">
        <v>21</v>
      </c>
      <c r="E72" s="1">
        <v>0.1</v>
      </c>
    </row>
    <row r="73" spans="1:5" hidden="1">
      <c r="A73" s="1" t="s">
        <v>1575</v>
      </c>
      <c r="B73" s="1">
        <v>999</v>
      </c>
      <c r="C73" s="1" t="s">
        <v>1307</v>
      </c>
      <c r="D73" s="1" t="s">
        <v>1308</v>
      </c>
      <c r="E73" s="1">
        <v>0</v>
      </c>
    </row>
    <row r="74" spans="1:5" hidden="1">
      <c r="A74" s="1" t="s">
        <v>1575</v>
      </c>
      <c r="B74" s="1">
        <v>999</v>
      </c>
      <c r="C74" s="1" t="s">
        <v>1309</v>
      </c>
      <c r="D74" s="1" t="s">
        <v>1310</v>
      </c>
      <c r="E74" s="1">
        <v>0</v>
      </c>
    </row>
    <row r="75" spans="1:5" hidden="1">
      <c r="A75" s="1" t="s">
        <v>1575</v>
      </c>
      <c r="B75" s="1">
        <v>999</v>
      </c>
      <c r="C75" s="1" t="s">
        <v>1311</v>
      </c>
      <c r="D75" s="1" t="s">
        <v>1312</v>
      </c>
      <c r="E75" s="1">
        <v>0</v>
      </c>
    </row>
    <row r="76" spans="1:5" hidden="1">
      <c r="A76" s="1" t="s">
        <v>1575</v>
      </c>
      <c r="B76" s="1">
        <v>999</v>
      </c>
      <c r="C76" s="1" t="s">
        <v>1313</v>
      </c>
      <c r="D76" s="1" t="s">
        <v>1314</v>
      </c>
      <c r="E76" s="1">
        <v>0</v>
      </c>
    </row>
    <row r="77" spans="1:5" hidden="1">
      <c r="A77" s="1" t="s">
        <v>1575</v>
      </c>
      <c r="B77" s="1">
        <v>999</v>
      </c>
      <c r="C77" s="1" t="s">
        <v>1315</v>
      </c>
      <c r="D77" s="1" t="s">
        <v>1316</v>
      </c>
      <c r="E77" s="1">
        <v>0</v>
      </c>
    </row>
    <row r="78" spans="1:5" hidden="1">
      <c r="A78" s="1" t="s">
        <v>1575</v>
      </c>
      <c r="B78" s="1">
        <v>999</v>
      </c>
      <c r="C78" s="1" t="s">
        <v>1317</v>
      </c>
      <c r="D78" s="1" t="s">
        <v>1318</v>
      </c>
      <c r="E78" s="1">
        <v>0</v>
      </c>
    </row>
    <row r="79" spans="1:5" hidden="1">
      <c r="A79" s="1" t="s">
        <v>1575</v>
      </c>
      <c r="B79" s="1">
        <v>999</v>
      </c>
      <c r="C79" s="1" t="s">
        <v>1319</v>
      </c>
      <c r="D79" s="1" t="s">
        <v>1228</v>
      </c>
      <c r="E79" s="1">
        <v>0</v>
      </c>
    </row>
    <row r="80" spans="1:5" hidden="1">
      <c r="A80" s="1" t="s">
        <v>1575</v>
      </c>
      <c r="B80" s="1">
        <v>999</v>
      </c>
      <c r="C80" s="1" t="s">
        <v>1320</v>
      </c>
      <c r="D80" s="1" t="s">
        <v>1321</v>
      </c>
      <c r="E80" s="1">
        <v>0</v>
      </c>
    </row>
    <row r="81" spans="1:5" hidden="1">
      <c r="A81" s="1" t="s">
        <v>1575</v>
      </c>
      <c r="B81" s="1">
        <v>999</v>
      </c>
      <c r="C81" s="1" t="s">
        <v>1322</v>
      </c>
      <c r="D81" s="1" t="s">
        <v>1323</v>
      </c>
      <c r="E81" s="1">
        <v>0</v>
      </c>
    </row>
    <row r="82" spans="1:5">
      <c r="A82" s="1" t="s">
        <v>1575</v>
      </c>
      <c r="B82" s="1">
        <v>999</v>
      </c>
      <c r="C82" s="1" t="s">
        <v>1050</v>
      </c>
      <c r="D82" s="1" t="s">
        <v>144</v>
      </c>
      <c r="E82" s="1">
        <v>0.1</v>
      </c>
    </row>
    <row r="84" spans="1:5">
      <c r="B84" s="150" t="s">
        <v>1598</v>
      </c>
      <c r="C84" s="150" t="s">
        <v>405</v>
      </c>
      <c r="D84" s="150" t="s">
        <v>406</v>
      </c>
      <c r="E84" s="150" t="s">
        <v>526</v>
      </c>
    </row>
    <row r="85" spans="1:5" hidden="1">
      <c r="A85" s="1" t="s">
        <v>1576</v>
      </c>
      <c r="B85" s="1">
        <v>1</v>
      </c>
      <c r="C85" s="1" t="s">
        <v>1324</v>
      </c>
      <c r="D85" s="1" t="s">
        <v>1325</v>
      </c>
      <c r="E85" s="1">
        <v>0</v>
      </c>
    </row>
    <row r="86" spans="1:5">
      <c r="A86" s="1" t="s">
        <v>1576</v>
      </c>
      <c r="B86" s="1">
        <v>2</v>
      </c>
      <c r="C86" s="1" t="s">
        <v>555</v>
      </c>
      <c r="D86" s="1" t="s">
        <v>48</v>
      </c>
      <c r="E86" s="1">
        <v>56</v>
      </c>
    </row>
    <row r="87" spans="1:5" hidden="1">
      <c r="A87" s="1" t="s">
        <v>1576</v>
      </c>
      <c r="B87" s="1">
        <v>3</v>
      </c>
      <c r="C87" s="1" t="s">
        <v>1326</v>
      </c>
      <c r="D87" s="1" t="s">
        <v>1327</v>
      </c>
      <c r="E87" s="1">
        <v>0</v>
      </c>
    </row>
    <row r="88" spans="1:5" hidden="1">
      <c r="A88" s="1" t="s">
        <v>1576</v>
      </c>
      <c r="B88" s="1">
        <v>3</v>
      </c>
      <c r="C88" s="1" t="s">
        <v>1328</v>
      </c>
      <c r="D88" s="1" t="s">
        <v>1289</v>
      </c>
      <c r="E88" s="1">
        <v>0</v>
      </c>
    </row>
    <row r="89" spans="1:5" hidden="1">
      <c r="A89" s="1" t="s">
        <v>1576</v>
      </c>
      <c r="B89" s="1">
        <v>5</v>
      </c>
      <c r="C89" s="1" t="s">
        <v>1329</v>
      </c>
      <c r="D89" s="1" t="s">
        <v>1330</v>
      </c>
      <c r="E89" s="1">
        <v>0</v>
      </c>
    </row>
    <row r="90" spans="1:5" hidden="1">
      <c r="A90" s="1" t="s">
        <v>1576</v>
      </c>
      <c r="B90" s="1">
        <v>5</v>
      </c>
      <c r="C90" s="1" t="s">
        <v>1331</v>
      </c>
      <c r="D90" s="1" t="s">
        <v>1332</v>
      </c>
      <c r="E90" s="1">
        <v>0</v>
      </c>
    </row>
    <row r="91" spans="1:5" hidden="1">
      <c r="A91" s="1" t="s">
        <v>1576</v>
      </c>
      <c r="B91" s="1">
        <v>5</v>
      </c>
      <c r="C91" s="1" t="s">
        <v>1333</v>
      </c>
      <c r="D91" s="1" t="s">
        <v>1334</v>
      </c>
      <c r="E91" s="1">
        <v>0</v>
      </c>
    </row>
    <row r="92" spans="1:5" hidden="1">
      <c r="A92" s="1" t="s">
        <v>1576</v>
      </c>
      <c r="B92" s="1">
        <v>5</v>
      </c>
      <c r="C92" s="1" t="s">
        <v>1335</v>
      </c>
      <c r="D92" s="1" t="s">
        <v>1336</v>
      </c>
      <c r="E92" s="1">
        <v>0</v>
      </c>
    </row>
    <row r="93" spans="1:5" hidden="1">
      <c r="A93" s="1" t="s">
        <v>1576</v>
      </c>
      <c r="B93" s="1">
        <v>9</v>
      </c>
      <c r="C93" s="1" t="s">
        <v>1337</v>
      </c>
      <c r="D93" s="1" t="s">
        <v>1301</v>
      </c>
      <c r="E93" s="1">
        <v>0</v>
      </c>
    </row>
    <row r="94" spans="1:5" hidden="1">
      <c r="A94" s="1" t="s">
        <v>1576</v>
      </c>
      <c r="B94" s="1">
        <v>9</v>
      </c>
      <c r="C94" s="1" t="s">
        <v>1338</v>
      </c>
      <c r="D94" s="1" t="s">
        <v>1332</v>
      </c>
      <c r="E94" s="1">
        <v>0</v>
      </c>
    </row>
    <row r="95" spans="1:5" hidden="1">
      <c r="A95" s="1" t="s">
        <v>1576</v>
      </c>
      <c r="B95" s="1">
        <v>9</v>
      </c>
      <c r="C95" s="1" t="s">
        <v>1339</v>
      </c>
      <c r="D95" s="1" t="s">
        <v>1340</v>
      </c>
      <c r="E95" s="1">
        <v>0</v>
      </c>
    </row>
    <row r="96" spans="1:5" hidden="1">
      <c r="A96" s="1" t="s">
        <v>1576</v>
      </c>
      <c r="B96" s="1">
        <v>9</v>
      </c>
      <c r="C96" s="1" t="s">
        <v>1341</v>
      </c>
      <c r="D96" s="1" t="s">
        <v>1342</v>
      </c>
      <c r="E96" s="1">
        <v>0</v>
      </c>
    </row>
    <row r="97" spans="1:5" hidden="1">
      <c r="A97" s="1" t="s">
        <v>1576</v>
      </c>
      <c r="B97" s="1">
        <v>9</v>
      </c>
      <c r="C97" s="1" t="s">
        <v>1343</v>
      </c>
      <c r="D97" s="1" t="s">
        <v>1344</v>
      </c>
      <c r="E97" s="1">
        <v>0</v>
      </c>
    </row>
    <row r="98" spans="1:5" hidden="1">
      <c r="A98" s="1" t="s">
        <v>1576</v>
      </c>
      <c r="B98" s="1">
        <v>9</v>
      </c>
      <c r="C98" s="1" t="s">
        <v>1345</v>
      </c>
      <c r="D98" s="1" t="s">
        <v>1346</v>
      </c>
      <c r="E98" s="1">
        <v>0</v>
      </c>
    </row>
    <row r="99" spans="1:5" hidden="1">
      <c r="A99" s="1" t="s">
        <v>1576</v>
      </c>
      <c r="B99" s="1">
        <v>9</v>
      </c>
      <c r="C99" s="1" t="s">
        <v>1347</v>
      </c>
      <c r="D99" s="1" t="s">
        <v>1266</v>
      </c>
      <c r="E99" s="1">
        <v>0</v>
      </c>
    </row>
    <row r="100" spans="1:5" hidden="1">
      <c r="A100" s="1" t="s">
        <v>1576</v>
      </c>
      <c r="B100" s="1">
        <v>9</v>
      </c>
      <c r="C100" s="1" t="s">
        <v>1348</v>
      </c>
      <c r="D100" s="1" t="s">
        <v>1349</v>
      </c>
      <c r="E100" s="1">
        <v>0</v>
      </c>
    </row>
    <row r="101" spans="1:5">
      <c r="A101" s="1" t="s">
        <v>1576</v>
      </c>
      <c r="B101" s="1">
        <v>17</v>
      </c>
      <c r="C101" s="1" t="s">
        <v>556</v>
      </c>
      <c r="D101" s="1" t="s">
        <v>569</v>
      </c>
      <c r="E101" s="1">
        <v>20</v>
      </c>
    </row>
    <row r="102" spans="1:5" hidden="1">
      <c r="A102" s="1" t="s">
        <v>1576</v>
      </c>
      <c r="B102" s="1">
        <v>17</v>
      </c>
      <c r="C102" s="1" t="s">
        <v>1350</v>
      </c>
      <c r="D102" s="1" t="s">
        <v>1351</v>
      </c>
      <c r="E102" s="1">
        <v>0</v>
      </c>
    </row>
    <row r="103" spans="1:5" hidden="1">
      <c r="A103" s="1" t="s">
        <v>1576</v>
      </c>
      <c r="B103" s="1">
        <v>17</v>
      </c>
      <c r="C103" s="1" t="s">
        <v>1352</v>
      </c>
      <c r="D103" s="1" t="s">
        <v>1353</v>
      </c>
      <c r="E103" s="1">
        <v>0</v>
      </c>
    </row>
    <row r="104" spans="1:5" hidden="1">
      <c r="A104" s="1" t="s">
        <v>1576</v>
      </c>
      <c r="B104" s="1">
        <v>17</v>
      </c>
      <c r="C104" s="1" t="s">
        <v>1354</v>
      </c>
      <c r="D104" s="1" t="s">
        <v>1301</v>
      </c>
      <c r="E104" s="1">
        <v>0</v>
      </c>
    </row>
    <row r="105" spans="1:5">
      <c r="A105" s="1" t="s">
        <v>1576</v>
      </c>
      <c r="B105" s="1">
        <v>17</v>
      </c>
      <c r="C105" s="1" t="s">
        <v>1028</v>
      </c>
      <c r="D105" s="1" t="s">
        <v>407</v>
      </c>
      <c r="E105" s="1">
        <v>20</v>
      </c>
    </row>
    <row r="106" spans="1:5" hidden="1">
      <c r="A106" s="1" t="s">
        <v>1576</v>
      </c>
      <c r="B106" s="1">
        <v>17</v>
      </c>
      <c r="C106" s="1" t="s">
        <v>1355</v>
      </c>
      <c r="D106" s="1" t="s">
        <v>1282</v>
      </c>
      <c r="E106" s="1">
        <v>0</v>
      </c>
    </row>
    <row r="107" spans="1:5" hidden="1">
      <c r="A107" s="1" t="s">
        <v>1576</v>
      </c>
      <c r="B107" s="1">
        <v>17</v>
      </c>
      <c r="C107" s="1" t="s">
        <v>1356</v>
      </c>
      <c r="D107" s="1" t="s">
        <v>1242</v>
      </c>
      <c r="E107" s="1">
        <v>0</v>
      </c>
    </row>
    <row r="108" spans="1:5">
      <c r="A108" s="1" t="s">
        <v>1576</v>
      </c>
      <c r="B108" s="1">
        <v>17</v>
      </c>
      <c r="C108" s="1" t="s">
        <v>1032</v>
      </c>
      <c r="D108" s="1" t="s">
        <v>33</v>
      </c>
      <c r="E108" s="1">
        <v>20</v>
      </c>
    </row>
    <row r="109" spans="1:5" hidden="1">
      <c r="A109" s="1" t="s">
        <v>1576</v>
      </c>
      <c r="B109" s="1">
        <v>17</v>
      </c>
      <c r="C109" s="1" t="s">
        <v>1357</v>
      </c>
      <c r="D109" s="1" t="s">
        <v>1358</v>
      </c>
      <c r="E109" s="1">
        <v>0</v>
      </c>
    </row>
    <row r="110" spans="1:5" hidden="1">
      <c r="A110" s="1" t="s">
        <v>1576</v>
      </c>
      <c r="B110" s="1">
        <v>17</v>
      </c>
      <c r="C110" s="1" t="s">
        <v>1359</v>
      </c>
      <c r="D110" s="1" t="s">
        <v>1360</v>
      </c>
      <c r="E110" s="1">
        <v>0</v>
      </c>
    </row>
    <row r="111" spans="1:5">
      <c r="A111" s="1" t="s">
        <v>1576</v>
      </c>
      <c r="B111" s="1">
        <v>17</v>
      </c>
      <c r="C111" s="1" t="s">
        <v>1029</v>
      </c>
      <c r="D111" s="1" t="s">
        <v>15</v>
      </c>
      <c r="E111" s="1">
        <v>20</v>
      </c>
    </row>
    <row r="112" spans="1:5" hidden="1">
      <c r="A112" s="1" t="s">
        <v>1576</v>
      </c>
      <c r="B112" s="1">
        <v>17</v>
      </c>
      <c r="C112" s="1" t="s">
        <v>1361</v>
      </c>
      <c r="D112" s="1" t="s">
        <v>1230</v>
      </c>
      <c r="E112" s="1">
        <v>0</v>
      </c>
    </row>
    <row r="113" spans="1:5">
      <c r="A113" s="1" t="s">
        <v>1576</v>
      </c>
      <c r="B113" s="1">
        <v>17</v>
      </c>
      <c r="C113" s="1" t="s">
        <v>574</v>
      </c>
      <c r="D113" s="1" t="s">
        <v>3</v>
      </c>
      <c r="E113" s="1">
        <v>20</v>
      </c>
    </row>
    <row r="114" spans="1:5" hidden="1">
      <c r="A114" s="1" t="s">
        <v>1576</v>
      </c>
      <c r="B114" s="1">
        <v>17</v>
      </c>
      <c r="C114" s="1" t="s">
        <v>1362</v>
      </c>
      <c r="D114" s="1" t="s">
        <v>1363</v>
      </c>
      <c r="E114" s="1">
        <v>0</v>
      </c>
    </row>
    <row r="115" spans="1:5" hidden="1">
      <c r="A115" s="1" t="s">
        <v>1576</v>
      </c>
      <c r="B115" s="1">
        <v>17</v>
      </c>
      <c r="C115" s="1" t="s">
        <v>1364</v>
      </c>
      <c r="D115" s="1" t="s">
        <v>1325</v>
      </c>
      <c r="E115" s="1">
        <v>0</v>
      </c>
    </row>
    <row r="116" spans="1:5" hidden="1">
      <c r="A116" s="1" t="s">
        <v>1576</v>
      </c>
      <c r="B116" s="1">
        <v>17</v>
      </c>
      <c r="C116" s="1" t="s">
        <v>1365</v>
      </c>
      <c r="D116" s="1" t="s">
        <v>1366</v>
      </c>
      <c r="E116" s="1">
        <v>0</v>
      </c>
    </row>
    <row r="117" spans="1:5" hidden="1">
      <c r="A117" s="1" t="s">
        <v>1576</v>
      </c>
      <c r="B117" s="1">
        <v>33</v>
      </c>
      <c r="C117" s="1" t="s">
        <v>1367</v>
      </c>
      <c r="D117" s="1" t="s">
        <v>1368</v>
      </c>
      <c r="E117" s="1">
        <v>0</v>
      </c>
    </row>
    <row r="118" spans="1:5" hidden="1">
      <c r="A118" s="1" t="s">
        <v>1576</v>
      </c>
      <c r="B118" s="1">
        <v>33</v>
      </c>
      <c r="C118" s="1" t="s">
        <v>1369</v>
      </c>
      <c r="D118" s="1" t="s">
        <v>1370</v>
      </c>
      <c r="E118" s="1">
        <v>0</v>
      </c>
    </row>
    <row r="119" spans="1:5" hidden="1">
      <c r="A119" s="1" t="s">
        <v>1576</v>
      </c>
      <c r="B119" s="1">
        <v>33</v>
      </c>
      <c r="C119" s="1" t="s">
        <v>1371</v>
      </c>
      <c r="D119" s="1" t="s">
        <v>1372</v>
      </c>
      <c r="E119" s="1">
        <v>0</v>
      </c>
    </row>
    <row r="120" spans="1:5" hidden="1">
      <c r="A120" s="1" t="s">
        <v>1576</v>
      </c>
      <c r="B120" s="1">
        <v>33</v>
      </c>
      <c r="C120" s="1" t="s">
        <v>1373</v>
      </c>
      <c r="D120" s="1" t="s">
        <v>1222</v>
      </c>
      <c r="E120" s="1">
        <v>0</v>
      </c>
    </row>
    <row r="121" spans="1:5" hidden="1">
      <c r="A121" s="1" t="s">
        <v>1576</v>
      </c>
      <c r="B121" s="1">
        <v>33</v>
      </c>
      <c r="C121" s="1" t="s">
        <v>1374</v>
      </c>
      <c r="D121" s="1" t="s">
        <v>1372</v>
      </c>
      <c r="E121" s="1">
        <v>0</v>
      </c>
    </row>
    <row r="122" spans="1:5" hidden="1">
      <c r="A122" s="1" t="s">
        <v>1576</v>
      </c>
      <c r="B122" s="1">
        <v>33</v>
      </c>
      <c r="C122" s="1" t="s">
        <v>1375</v>
      </c>
      <c r="D122" s="1" t="s">
        <v>1376</v>
      </c>
      <c r="E122" s="1">
        <v>0</v>
      </c>
    </row>
    <row r="123" spans="1:5" hidden="1">
      <c r="A123" s="1" t="s">
        <v>1576</v>
      </c>
      <c r="B123" s="1">
        <v>33</v>
      </c>
      <c r="C123" s="1" t="s">
        <v>1377</v>
      </c>
      <c r="D123" s="1" t="s">
        <v>1378</v>
      </c>
      <c r="E123" s="1">
        <v>0</v>
      </c>
    </row>
    <row r="124" spans="1:5" hidden="1">
      <c r="A124" s="1" t="s">
        <v>1576</v>
      </c>
      <c r="B124" s="1">
        <v>33</v>
      </c>
      <c r="C124" s="1" t="s">
        <v>1379</v>
      </c>
      <c r="D124" s="1" t="s">
        <v>1380</v>
      </c>
      <c r="E124" s="1">
        <v>0</v>
      </c>
    </row>
    <row r="125" spans="1:5" hidden="1">
      <c r="A125" s="1" t="s">
        <v>1576</v>
      </c>
      <c r="B125" s="1">
        <v>33</v>
      </c>
      <c r="C125" s="1" t="s">
        <v>1381</v>
      </c>
      <c r="D125" s="1" t="s">
        <v>1382</v>
      </c>
      <c r="E125" s="1">
        <v>0</v>
      </c>
    </row>
    <row r="126" spans="1:5" hidden="1">
      <c r="A126" s="1" t="s">
        <v>1576</v>
      </c>
      <c r="B126" s="1">
        <v>33</v>
      </c>
      <c r="C126" s="1" t="s">
        <v>1383</v>
      </c>
      <c r="D126" s="1" t="s">
        <v>1384</v>
      </c>
      <c r="E126" s="1">
        <v>0</v>
      </c>
    </row>
    <row r="127" spans="1:5" hidden="1">
      <c r="A127" s="1" t="s">
        <v>1576</v>
      </c>
      <c r="B127" s="1">
        <v>33</v>
      </c>
      <c r="C127" s="1" t="s">
        <v>1385</v>
      </c>
      <c r="D127" s="1" t="s">
        <v>1386</v>
      </c>
      <c r="E127" s="1">
        <v>0</v>
      </c>
    </row>
    <row r="128" spans="1:5" hidden="1">
      <c r="A128" s="1" t="s">
        <v>1576</v>
      </c>
      <c r="B128" s="1">
        <v>33</v>
      </c>
      <c r="C128" s="1" t="s">
        <v>1387</v>
      </c>
      <c r="D128" s="1" t="s">
        <v>1236</v>
      </c>
      <c r="E128" s="1">
        <v>0</v>
      </c>
    </row>
    <row r="129" spans="1:5" hidden="1">
      <c r="A129" s="1" t="s">
        <v>1576</v>
      </c>
      <c r="B129" s="1">
        <v>33</v>
      </c>
      <c r="C129" s="1" t="s">
        <v>1388</v>
      </c>
      <c r="D129" s="1" t="s">
        <v>1327</v>
      </c>
      <c r="E129" s="1">
        <v>0</v>
      </c>
    </row>
    <row r="130" spans="1:5" hidden="1">
      <c r="A130" s="1" t="s">
        <v>1576</v>
      </c>
      <c r="B130" s="1">
        <v>33</v>
      </c>
      <c r="C130" s="1" t="s">
        <v>1389</v>
      </c>
      <c r="D130" s="1" t="s">
        <v>1390</v>
      </c>
      <c r="E130" s="1">
        <v>0</v>
      </c>
    </row>
    <row r="131" spans="1:5" hidden="1">
      <c r="A131" s="1" t="s">
        <v>1576</v>
      </c>
      <c r="B131" s="1">
        <v>33</v>
      </c>
      <c r="C131" s="1" t="s">
        <v>1391</v>
      </c>
      <c r="D131" s="1" t="s">
        <v>1218</v>
      </c>
      <c r="E131" s="1">
        <v>0</v>
      </c>
    </row>
    <row r="132" spans="1:5" hidden="1">
      <c r="A132" s="1" t="s">
        <v>1576</v>
      </c>
      <c r="B132" s="1">
        <v>33</v>
      </c>
      <c r="C132" s="1" t="s">
        <v>1392</v>
      </c>
      <c r="D132" s="1" t="s">
        <v>1393</v>
      </c>
      <c r="E132" s="1">
        <v>0</v>
      </c>
    </row>
    <row r="133" spans="1:5" hidden="1">
      <c r="A133" s="1" t="s">
        <v>1576</v>
      </c>
      <c r="B133" s="1">
        <v>999</v>
      </c>
      <c r="C133" s="1" t="s">
        <v>1394</v>
      </c>
      <c r="D133" s="1" t="s">
        <v>1334</v>
      </c>
    </row>
    <row r="134" spans="1:5" hidden="1">
      <c r="A134" s="1" t="s">
        <v>1576</v>
      </c>
      <c r="B134" s="1">
        <v>999</v>
      </c>
      <c r="C134" s="1" t="s">
        <v>1395</v>
      </c>
      <c r="D134" s="1" t="s">
        <v>1368</v>
      </c>
    </row>
    <row r="135" spans="1:5" hidden="1">
      <c r="A135" s="1" t="s">
        <v>1576</v>
      </c>
      <c r="B135" s="1">
        <v>999</v>
      </c>
      <c r="C135" s="1" t="s">
        <v>1396</v>
      </c>
      <c r="D135" s="1" t="s">
        <v>1397</v>
      </c>
    </row>
    <row r="136" spans="1:5" hidden="1">
      <c r="A136" s="1" t="s">
        <v>1576</v>
      </c>
      <c r="B136" s="1">
        <v>999</v>
      </c>
      <c r="C136" s="1" t="s">
        <v>1398</v>
      </c>
      <c r="D136" s="1" t="s">
        <v>1399</v>
      </c>
    </row>
    <row r="137" spans="1:5" hidden="1">
      <c r="A137" s="1" t="s">
        <v>1576</v>
      </c>
      <c r="B137" s="1">
        <v>999</v>
      </c>
      <c r="C137" s="1" t="s">
        <v>1400</v>
      </c>
      <c r="D137" s="1" t="s">
        <v>1401</v>
      </c>
    </row>
    <row r="138" spans="1:5" hidden="1">
      <c r="A138" s="1" t="s">
        <v>1576</v>
      </c>
      <c r="B138" s="1">
        <v>999</v>
      </c>
      <c r="C138" s="1" t="s">
        <v>1402</v>
      </c>
      <c r="D138" s="1" t="s">
        <v>1403</v>
      </c>
    </row>
    <row r="139" spans="1:5" hidden="1">
      <c r="A139" s="1" t="s">
        <v>1576</v>
      </c>
      <c r="B139" s="1">
        <v>999</v>
      </c>
      <c r="C139" s="1" t="s">
        <v>1404</v>
      </c>
      <c r="D139" s="1" t="s">
        <v>1405</v>
      </c>
    </row>
    <row r="140" spans="1:5" hidden="1">
      <c r="A140" s="1" t="s">
        <v>1576</v>
      </c>
      <c r="B140" s="1">
        <v>999</v>
      </c>
      <c r="C140" s="1" t="s">
        <v>1406</v>
      </c>
      <c r="D140" s="1" t="s">
        <v>1407</v>
      </c>
    </row>
    <row r="141" spans="1:5" hidden="1">
      <c r="A141" s="1" t="s">
        <v>1576</v>
      </c>
      <c r="B141" s="1">
        <v>999</v>
      </c>
      <c r="C141" s="1" t="s">
        <v>1408</v>
      </c>
      <c r="D141" s="1" t="s">
        <v>1409</v>
      </c>
    </row>
    <row r="142" spans="1:5" hidden="1">
      <c r="A142" s="1" t="s">
        <v>1576</v>
      </c>
      <c r="B142" s="1">
        <v>999</v>
      </c>
      <c r="C142" s="1" t="s">
        <v>1410</v>
      </c>
      <c r="D142" s="1" t="s">
        <v>1378</v>
      </c>
    </row>
    <row r="143" spans="1:5" hidden="1">
      <c r="A143" s="1" t="s">
        <v>1576</v>
      </c>
      <c r="B143" s="1">
        <v>999</v>
      </c>
      <c r="C143" s="1" t="s">
        <v>1411</v>
      </c>
      <c r="D143" s="1" t="s">
        <v>1412</v>
      </c>
    </row>
    <row r="144" spans="1:5" hidden="1">
      <c r="A144" s="1" t="s">
        <v>1576</v>
      </c>
      <c r="B144" s="1">
        <v>999</v>
      </c>
      <c r="C144" s="1" t="s">
        <v>1413</v>
      </c>
      <c r="D144" s="1" t="s">
        <v>1414</v>
      </c>
    </row>
    <row r="145" spans="1:5" hidden="1">
      <c r="A145" s="1" t="s">
        <v>1576</v>
      </c>
      <c r="B145" s="1">
        <v>999</v>
      </c>
      <c r="C145" s="1" t="s">
        <v>1415</v>
      </c>
      <c r="D145" s="1" t="s">
        <v>1416</v>
      </c>
    </row>
    <row r="146" spans="1:5" hidden="1">
      <c r="A146" s="1" t="s">
        <v>1576</v>
      </c>
      <c r="B146" s="1">
        <v>999</v>
      </c>
      <c r="C146" s="1" t="s">
        <v>1417</v>
      </c>
      <c r="D146" s="1" t="s">
        <v>1216</v>
      </c>
    </row>
    <row r="147" spans="1:5" hidden="1">
      <c r="A147" s="1" t="s">
        <v>1576</v>
      </c>
      <c r="B147" s="1">
        <v>999</v>
      </c>
      <c r="C147" s="1" t="s">
        <v>1418</v>
      </c>
      <c r="D147" s="1" t="s">
        <v>1419</v>
      </c>
    </row>
    <row r="148" spans="1:5" hidden="1">
      <c r="A148" s="1" t="s">
        <v>1576</v>
      </c>
      <c r="B148" s="1">
        <v>999</v>
      </c>
      <c r="C148" s="1" t="s">
        <v>1420</v>
      </c>
      <c r="D148" s="1" t="s">
        <v>1421</v>
      </c>
    </row>
    <row r="151" spans="1:5">
      <c r="B151" s="150" t="s">
        <v>1080</v>
      </c>
      <c r="C151" s="150" t="s">
        <v>405</v>
      </c>
      <c r="D151" s="150" t="s">
        <v>406</v>
      </c>
      <c r="E151" s="150" t="s">
        <v>526</v>
      </c>
    </row>
    <row r="152" spans="1:5">
      <c r="A152" s="1" t="s">
        <v>338</v>
      </c>
      <c r="B152" s="1">
        <v>3</v>
      </c>
      <c r="C152" s="1" t="s">
        <v>525</v>
      </c>
      <c r="D152" s="3" t="s">
        <v>78</v>
      </c>
      <c r="E152" s="1">
        <v>48</v>
      </c>
    </row>
    <row r="153" spans="1:5">
      <c r="A153" s="1" t="s">
        <v>338</v>
      </c>
      <c r="B153" s="1">
        <v>5</v>
      </c>
      <c r="C153" s="1" t="s">
        <v>558</v>
      </c>
      <c r="D153" s="3" t="s">
        <v>162</v>
      </c>
      <c r="E153" s="1">
        <v>40</v>
      </c>
    </row>
    <row r="154" spans="1:5">
      <c r="A154" s="1" t="s">
        <v>338</v>
      </c>
      <c r="B154" s="1">
        <v>999</v>
      </c>
      <c r="C154" s="1" t="s">
        <v>1056</v>
      </c>
      <c r="D154" s="1" t="s">
        <v>569</v>
      </c>
      <c r="E154" s="1">
        <v>0.1</v>
      </c>
    </row>
    <row r="158" spans="1:5">
      <c r="B158" s="150" t="s">
        <v>1080</v>
      </c>
      <c r="C158" s="150" t="s">
        <v>405</v>
      </c>
      <c r="D158" s="150" t="s">
        <v>406</v>
      </c>
      <c r="E158" s="150" t="s">
        <v>526</v>
      </c>
    </row>
    <row r="159" spans="1:5">
      <c r="A159" s="1" t="s">
        <v>344</v>
      </c>
      <c r="B159" s="1">
        <v>1</v>
      </c>
      <c r="C159" s="1" t="s">
        <v>1034</v>
      </c>
      <c r="D159" s="3" t="s">
        <v>410</v>
      </c>
      <c r="E159" s="1">
        <v>64</v>
      </c>
    </row>
    <row r="160" spans="1:5">
      <c r="A160" s="1" t="s">
        <v>344</v>
      </c>
      <c r="B160" s="1">
        <v>3</v>
      </c>
      <c r="C160" s="1" t="s">
        <v>551</v>
      </c>
      <c r="D160" s="3" t="s">
        <v>407</v>
      </c>
      <c r="E160" s="1">
        <v>48</v>
      </c>
    </row>
    <row r="161" spans="1:5">
      <c r="A161" s="1" t="s">
        <v>344</v>
      </c>
      <c r="B161" s="1">
        <v>17</v>
      </c>
      <c r="C161" s="1" t="s">
        <v>553</v>
      </c>
      <c r="D161" s="1" t="s">
        <v>14</v>
      </c>
      <c r="E161" s="1">
        <v>20</v>
      </c>
    </row>
    <row r="162" spans="1:5">
      <c r="A162" s="1" t="s">
        <v>344</v>
      </c>
      <c r="B162" s="1">
        <v>999</v>
      </c>
      <c r="C162" s="1" t="s">
        <v>555</v>
      </c>
      <c r="D162" s="1" t="s">
        <v>48</v>
      </c>
      <c r="E162" s="1">
        <v>0.1</v>
      </c>
    </row>
    <row r="163" spans="1:5">
      <c r="A163" s="1" t="s">
        <v>344</v>
      </c>
      <c r="B163" s="1">
        <v>999</v>
      </c>
      <c r="C163" s="1" t="s">
        <v>1185</v>
      </c>
      <c r="D163" s="1" t="s">
        <v>114</v>
      </c>
      <c r="E163" s="1">
        <v>0.1</v>
      </c>
    </row>
    <row r="164" spans="1:5">
      <c r="B164" s="1">
        <v>999</v>
      </c>
      <c r="C164" s="1" t="s">
        <v>554</v>
      </c>
      <c r="D164" s="1" t="s">
        <v>162</v>
      </c>
      <c r="E164" s="1">
        <v>0.1</v>
      </c>
    </row>
    <row r="168" spans="1:5">
      <c r="B168" s="150" t="s">
        <v>1598</v>
      </c>
      <c r="C168" s="150" t="s">
        <v>405</v>
      </c>
      <c r="D168" s="150" t="s">
        <v>406</v>
      </c>
      <c r="E168" s="150" t="s">
        <v>526</v>
      </c>
    </row>
    <row r="169" spans="1:5" hidden="1">
      <c r="A169" s="1" t="s">
        <v>339</v>
      </c>
      <c r="B169" s="1">
        <v>1</v>
      </c>
      <c r="C169" s="1" t="s">
        <v>1422</v>
      </c>
      <c r="D169" s="1" t="s">
        <v>1423</v>
      </c>
      <c r="E169" s="1">
        <v>0</v>
      </c>
    </row>
    <row r="170" spans="1:5" hidden="1">
      <c r="A170" s="1" t="s">
        <v>339</v>
      </c>
      <c r="B170" s="1">
        <v>2</v>
      </c>
      <c r="C170" s="1" t="s">
        <v>1424</v>
      </c>
      <c r="D170" s="1" t="s">
        <v>1425</v>
      </c>
      <c r="E170" s="1">
        <v>0</v>
      </c>
    </row>
    <row r="171" spans="1:5" hidden="1">
      <c r="A171" s="1" t="s">
        <v>339</v>
      </c>
      <c r="B171" s="1">
        <v>3</v>
      </c>
      <c r="C171" s="1" t="s">
        <v>1426</v>
      </c>
      <c r="D171" s="1" t="s">
        <v>1427</v>
      </c>
      <c r="E171" s="1">
        <v>0</v>
      </c>
    </row>
    <row r="172" spans="1:5" hidden="1">
      <c r="A172" s="1" t="s">
        <v>339</v>
      </c>
      <c r="B172" s="1">
        <v>3</v>
      </c>
      <c r="C172" s="1" t="s">
        <v>1428</v>
      </c>
      <c r="D172" s="1" t="s">
        <v>1258</v>
      </c>
      <c r="E172" s="1">
        <v>0</v>
      </c>
    </row>
    <row r="173" spans="1:5" hidden="1">
      <c r="A173" s="1" t="s">
        <v>339</v>
      </c>
      <c r="B173" s="1">
        <v>5</v>
      </c>
      <c r="C173" s="1" t="s">
        <v>1429</v>
      </c>
      <c r="D173" s="1" t="s">
        <v>1430</v>
      </c>
      <c r="E173" s="1">
        <v>0</v>
      </c>
    </row>
    <row r="174" spans="1:5" hidden="1">
      <c r="A174" s="1" t="s">
        <v>339</v>
      </c>
      <c r="B174" s="1">
        <v>5</v>
      </c>
      <c r="C174" s="1" t="s">
        <v>1431</v>
      </c>
      <c r="D174" s="1" t="s">
        <v>1382</v>
      </c>
      <c r="E174" s="1">
        <v>0</v>
      </c>
    </row>
    <row r="175" spans="1:5" hidden="1">
      <c r="A175" s="1" t="s">
        <v>339</v>
      </c>
      <c r="B175" s="1">
        <v>5</v>
      </c>
      <c r="C175" s="1" t="s">
        <v>1432</v>
      </c>
      <c r="D175" s="1" t="s">
        <v>1218</v>
      </c>
      <c r="E175" s="1">
        <v>0</v>
      </c>
    </row>
    <row r="176" spans="1:5" hidden="1">
      <c r="A176" s="1" t="s">
        <v>339</v>
      </c>
      <c r="B176" s="1">
        <v>5</v>
      </c>
      <c r="C176" s="1" t="s">
        <v>1433</v>
      </c>
      <c r="D176" s="1" t="s">
        <v>1434</v>
      </c>
      <c r="E176" s="1">
        <v>0</v>
      </c>
    </row>
    <row r="177" spans="1:5" hidden="1">
      <c r="A177" s="1" t="s">
        <v>339</v>
      </c>
      <c r="B177" s="1">
        <v>9</v>
      </c>
      <c r="C177" s="1" t="s">
        <v>1435</v>
      </c>
      <c r="D177" s="1" t="s">
        <v>1376</v>
      </c>
      <c r="E177" s="1">
        <v>0</v>
      </c>
    </row>
    <row r="178" spans="1:5" hidden="1">
      <c r="A178" s="1" t="s">
        <v>339</v>
      </c>
      <c r="B178" s="1">
        <v>9</v>
      </c>
      <c r="C178" s="1" t="s">
        <v>1436</v>
      </c>
      <c r="D178" s="1" t="s">
        <v>1437</v>
      </c>
      <c r="E178" s="1">
        <v>0</v>
      </c>
    </row>
    <row r="179" spans="1:5">
      <c r="A179" s="1" t="s">
        <v>339</v>
      </c>
      <c r="B179" s="1">
        <v>9</v>
      </c>
      <c r="C179" s="1" t="s">
        <v>560</v>
      </c>
      <c r="D179" s="1" t="s">
        <v>14</v>
      </c>
      <c r="E179" s="1">
        <v>32</v>
      </c>
    </row>
    <row r="180" spans="1:5" hidden="1">
      <c r="A180" s="1" t="s">
        <v>339</v>
      </c>
      <c r="B180" s="1">
        <v>9</v>
      </c>
      <c r="C180" s="1" t="s">
        <v>1438</v>
      </c>
      <c r="D180" s="1" t="s">
        <v>1439</v>
      </c>
      <c r="E180" s="1">
        <v>0</v>
      </c>
    </row>
    <row r="181" spans="1:5" hidden="1">
      <c r="A181" s="1" t="s">
        <v>339</v>
      </c>
      <c r="B181" s="1">
        <v>9</v>
      </c>
      <c r="C181" s="1" t="s">
        <v>1440</v>
      </c>
      <c r="D181" s="1" t="s">
        <v>1222</v>
      </c>
      <c r="E181" s="1">
        <v>0</v>
      </c>
    </row>
    <row r="182" spans="1:5" hidden="1">
      <c r="A182" s="1" t="s">
        <v>339</v>
      </c>
      <c r="B182" s="1">
        <v>9</v>
      </c>
      <c r="C182" s="1" t="s">
        <v>1441</v>
      </c>
      <c r="D182" s="1" t="s">
        <v>1250</v>
      </c>
      <c r="E182" s="1">
        <v>0</v>
      </c>
    </row>
    <row r="183" spans="1:5" hidden="1">
      <c r="A183" s="1" t="s">
        <v>339</v>
      </c>
      <c r="B183" s="1">
        <v>9</v>
      </c>
      <c r="C183" s="1" t="s">
        <v>1442</v>
      </c>
      <c r="D183" s="1" t="s">
        <v>1366</v>
      </c>
      <c r="E183" s="1">
        <v>0</v>
      </c>
    </row>
    <row r="184" spans="1:5" hidden="1">
      <c r="A184" s="1" t="s">
        <v>339</v>
      </c>
      <c r="B184" s="1">
        <v>9</v>
      </c>
      <c r="C184" s="1" t="s">
        <v>1443</v>
      </c>
      <c r="D184" s="1" t="s">
        <v>1376</v>
      </c>
      <c r="E184" s="1">
        <v>0</v>
      </c>
    </row>
    <row r="185" spans="1:5" hidden="1">
      <c r="A185" s="1" t="s">
        <v>339</v>
      </c>
      <c r="B185" s="1">
        <v>17</v>
      </c>
      <c r="C185" s="1" t="s">
        <v>1444</v>
      </c>
      <c r="D185" s="1" t="s">
        <v>1334</v>
      </c>
      <c r="E185" s="1">
        <v>0</v>
      </c>
    </row>
    <row r="186" spans="1:5" hidden="1">
      <c r="A186" s="1" t="s">
        <v>339</v>
      </c>
      <c r="B186" s="1">
        <v>17</v>
      </c>
      <c r="C186" s="1" t="s">
        <v>1445</v>
      </c>
      <c r="D186" s="1" t="s">
        <v>1327</v>
      </c>
      <c r="E186" s="1">
        <v>0</v>
      </c>
    </row>
    <row r="187" spans="1:5">
      <c r="A187" s="1" t="s">
        <v>339</v>
      </c>
      <c r="B187" s="1">
        <v>17</v>
      </c>
      <c r="C187" s="1" t="s">
        <v>558</v>
      </c>
      <c r="D187" s="1" t="s">
        <v>162</v>
      </c>
      <c r="E187" s="1">
        <v>20</v>
      </c>
    </row>
    <row r="188" spans="1:5" hidden="1">
      <c r="A188" s="1" t="s">
        <v>339</v>
      </c>
      <c r="B188" s="1">
        <v>17</v>
      </c>
      <c r="C188" s="1" t="s">
        <v>1446</v>
      </c>
      <c r="D188" s="1" t="s">
        <v>1351</v>
      </c>
      <c r="E188" s="1">
        <v>0</v>
      </c>
    </row>
    <row r="189" spans="1:5" hidden="1">
      <c r="A189" s="1" t="s">
        <v>339</v>
      </c>
      <c r="B189" s="1">
        <v>17</v>
      </c>
      <c r="C189" s="1" t="s">
        <v>1447</v>
      </c>
      <c r="D189" s="1" t="s">
        <v>1222</v>
      </c>
      <c r="E189" s="1">
        <v>0</v>
      </c>
    </row>
    <row r="190" spans="1:5" hidden="1">
      <c r="A190" s="1" t="s">
        <v>339</v>
      </c>
      <c r="B190" s="1">
        <v>17</v>
      </c>
      <c r="C190" s="1" t="s">
        <v>1448</v>
      </c>
      <c r="D190" s="1" t="s">
        <v>1449</v>
      </c>
      <c r="E190" s="1">
        <v>0</v>
      </c>
    </row>
    <row r="191" spans="1:5" hidden="1">
      <c r="A191" s="1" t="s">
        <v>339</v>
      </c>
      <c r="B191" s="1">
        <v>17</v>
      </c>
      <c r="C191" s="1" t="s">
        <v>1450</v>
      </c>
      <c r="D191" s="1" t="s">
        <v>1250</v>
      </c>
      <c r="E191" s="1">
        <v>0</v>
      </c>
    </row>
    <row r="192" spans="1:5" hidden="1">
      <c r="A192" s="1" t="s">
        <v>339</v>
      </c>
      <c r="B192" s="1">
        <v>17</v>
      </c>
      <c r="C192" s="1" t="s">
        <v>1451</v>
      </c>
      <c r="D192" s="1" t="s">
        <v>1340</v>
      </c>
      <c r="E192" s="1">
        <v>0</v>
      </c>
    </row>
    <row r="193" spans="1:5" hidden="1">
      <c r="A193" s="1" t="s">
        <v>339</v>
      </c>
      <c r="B193" s="1">
        <v>17</v>
      </c>
      <c r="C193" s="1" t="s">
        <v>1452</v>
      </c>
      <c r="D193" s="1" t="s">
        <v>1312</v>
      </c>
      <c r="E193" s="1">
        <v>0</v>
      </c>
    </row>
    <row r="194" spans="1:5" hidden="1">
      <c r="A194" s="1" t="s">
        <v>339</v>
      </c>
      <c r="B194" s="1">
        <v>17</v>
      </c>
      <c r="C194" s="1" t="s">
        <v>1453</v>
      </c>
      <c r="D194" s="1" t="s">
        <v>1423</v>
      </c>
      <c r="E194" s="1">
        <v>0</v>
      </c>
    </row>
    <row r="195" spans="1:5" hidden="1">
      <c r="A195" s="1" t="s">
        <v>339</v>
      </c>
      <c r="B195" s="1">
        <v>17</v>
      </c>
      <c r="C195" s="1" t="s">
        <v>1454</v>
      </c>
      <c r="D195" s="1" t="s">
        <v>1430</v>
      </c>
      <c r="E195" s="1">
        <v>0</v>
      </c>
    </row>
    <row r="196" spans="1:5" hidden="1">
      <c r="A196" s="1" t="s">
        <v>339</v>
      </c>
      <c r="B196" s="1">
        <v>17</v>
      </c>
      <c r="C196" s="1" t="s">
        <v>1455</v>
      </c>
      <c r="D196" s="1" t="s">
        <v>1218</v>
      </c>
      <c r="E196" s="1">
        <v>0</v>
      </c>
    </row>
    <row r="197" spans="1:5" hidden="1">
      <c r="A197" s="1" t="s">
        <v>339</v>
      </c>
      <c r="B197" s="1">
        <v>17</v>
      </c>
      <c r="C197" s="1" t="s">
        <v>1456</v>
      </c>
      <c r="D197" s="1" t="s">
        <v>1457</v>
      </c>
      <c r="E197" s="1">
        <v>0</v>
      </c>
    </row>
    <row r="198" spans="1:5" hidden="1">
      <c r="A198" s="1" t="s">
        <v>339</v>
      </c>
      <c r="B198" s="1">
        <v>17</v>
      </c>
      <c r="C198" s="1" t="s">
        <v>1458</v>
      </c>
      <c r="D198" s="1" t="s">
        <v>1351</v>
      </c>
      <c r="E198" s="1">
        <v>0</v>
      </c>
    </row>
    <row r="199" spans="1:5" hidden="1">
      <c r="A199" s="1" t="s">
        <v>339</v>
      </c>
      <c r="B199" s="1">
        <v>17</v>
      </c>
      <c r="C199" s="1" t="s">
        <v>1459</v>
      </c>
      <c r="D199" s="1" t="s">
        <v>1460</v>
      </c>
      <c r="E199" s="1">
        <v>0</v>
      </c>
    </row>
    <row r="200" spans="1:5" hidden="1">
      <c r="A200" s="1" t="s">
        <v>339</v>
      </c>
      <c r="B200" s="1">
        <v>17</v>
      </c>
      <c r="C200" s="1" t="s">
        <v>1461</v>
      </c>
      <c r="D200" s="1" t="s">
        <v>1462</v>
      </c>
      <c r="E200" s="1">
        <v>0</v>
      </c>
    </row>
    <row r="201" spans="1:5">
      <c r="A201" s="1" t="s">
        <v>339</v>
      </c>
      <c r="B201" s="1">
        <v>999</v>
      </c>
      <c r="C201" s="1" t="s">
        <v>586</v>
      </c>
      <c r="D201" s="1" t="s">
        <v>162</v>
      </c>
      <c r="E201" s="1">
        <v>0.1</v>
      </c>
    </row>
    <row r="202" spans="1:5" hidden="1">
      <c r="A202" s="1" t="s">
        <v>339</v>
      </c>
      <c r="B202" s="1">
        <v>999</v>
      </c>
      <c r="C202" s="1" t="s">
        <v>1463</v>
      </c>
      <c r="D202" s="1" t="s">
        <v>1464</v>
      </c>
    </row>
    <row r="203" spans="1:5">
      <c r="A203" s="1" t="s">
        <v>339</v>
      </c>
      <c r="B203" s="1">
        <v>999</v>
      </c>
      <c r="C203" s="1" t="s">
        <v>1058</v>
      </c>
      <c r="D203" s="1" t="s">
        <v>407</v>
      </c>
      <c r="E203" s="1">
        <v>0.1</v>
      </c>
    </row>
    <row r="204" spans="1:5" hidden="1">
      <c r="A204" s="1" t="s">
        <v>339</v>
      </c>
      <c r="B204" s="1">
        <v>999</v>
      </c>
      <c r="C204" s="1" t="s">
        <v>1465</v>
      </c>
      <c r="D204" s="1" t="s">
        <v>1376</v>
      </c>
    </row>
    <row r="205" spans="1:5" hidden="1">
      <c r="A205" s="1" t="s">
        <v>339</v>
      </c>
      <c r="B205" s="1">
        <v>999</v>
      </c>
      <c r="C205" s="1" t="s">
        <v>1466</v>
      </c>
      <c r="D205" s="1" t="s">
        <v>1376</v>
      </c>
    </row>
    <row r="206" spans="1:5" hidden="1">
      <c r="A206" s="1" t="s">
        <v>339</v>
      </c>
      <c r="B206" s="1">
        <v>999</v>
      </c>
      <c r="C206" s="1" t="s">
        <v>1467</v>
      </c>
      <c r="D206" s="1" t="s">
        <v>1376</v>
      </c>
    </row>
    <row r="207" spans="1:5" hidden="1">
      <c r="A207" s="1" t="s">
        <v>339</v>
      </c>
      <c r="B207" s="1">
        <v>999</v>
      </c>
      <c r="C207" s="1" t="s">
        <v>1468</v>
      </c>
      <c r="D207" s="1" t="s">
        <v>1250</v>
      </c>
    </row>
    <row r="208" spans="1:5" hidden="1">
      <c r="A208" s="1" t="s">
        <v>339</v>
      </c>
      <c r="B208" s="1">
        <v>999</v>
      </c>
      <c r="C208" s="1" t="s">
        <v>1469</v>
      </c>
      <c r="D208" s="1" t="s">
        <v>1226</v>
      </c>
    </row>
    <row r="209" spans="1:4" hidden="1">
      <c r="A209" s="1" t="s">
        <v>339</v>
      </c>
      <c r="B209" s="1">
        <v>999</v>
      </c>
      <c r="C209" s="1" t="s">
        <v>1470</v>
      </c>
      <c r="D209" s="1" t="s">
        <v>1471</v>
      </c>
    </row>
    <row r="210" spans="1:4" hidden="1">
      <c r="A210" s="1" t="s">
        <v>339</v>
      </c>
      <c r="B210" s="1">
        <v>999</v>
      </c>
      <c r="C210" s="1" t="s">
        <v>1472</v>
      </c>
      <c r="D210" s="1" t="s">
        <v>1473</v>
      </c>
    </row>
    <row r="211" spans="1:4" hidden="1">
      <c r="A211" s="1" t="s">
        <v>339</v>
      </c>
      <c r="B211" s="1">
        <v>999</v>
      </c>
      <c r="C211" s="1" t="s">
        <v>1474</v>
      </c>
      <c r="D211" s="1" t="s">
        <v>1330</v>
      </c>
    </row>
    <row r="212" spans="1:4" hidden="1">
      <c r="A212" s="1" t="s">
        <v>339</v>
      </c>
      <c r="B212" s="1">
        <v>999</v>
      </c>
      <c r="C212" s="1" t="s">
        <v>1475</v>
      </c>
      <c r="D212" s="1" t="s">
        <v>1330</v>
      </c>
    </row>
    <row r="213" spans="1:4" hidden="1">
      <c r="A213" s="1" t="s">
        <v>339</v>
      </c>
      <c r="B213" s="1">
        <v>999</v>
      </c>
      <c r="C213" s="1" t="s">
        <v>1476</v>
      </c>
      <c r="D213" s="1" t="s">
        <v>1477</v>
      </c>
    </row>
    <row r="214" spans="1:4" hidden="1">
      <c r="A214" s="1" t="s">
        <v>339</v>
      </c>
      <c r="B214" s="1">
        <v>999</v>
      </c>
      <c r="C214" s="1" t="s">
        <v>1478</v>
      </c>
      <c r="D214" s="1" t="s">
        <v>1479</v>
      </c>
    </row>
    <row r="215" spans="1:4" hidden="1">
      <c r="A215" s="1" t="s">
        <v>339</v>
      </c>
      <c r="B215" s="1">
        <v>999</v>
      </c>
      <c r="C215" s="1" t="s">
        <v>1480</v>
      </c>
      <c r="D215" s="1" t="s">
        <v>1218</v>
      </c>
    </row>
    <row r="216" spans="1:4" hidden="1">
      <c r="A216" s="1" t="s">
        <v>339</v>
      </c>
      <c r="B216" s="1">
        <v>999</v>
      </c>
      <c r="C216" s="1" t="s">
        <v>1481</v>
      </c>
      <c r="D216" s="1" t="s">
        <v>1218</v>
      </c>
    </row>
    <row r="217" spans="1:4" hidden="1">
      <c r="A217" s="1" t="s">
        <v>339</v>
      </c>
      <c r="B217" s="1">
        <v>999</v>
      </c>
      <c r="C217" s="1" t="s">
        <v>1482</v>
      </c>
      <c r="D217" s="1" t="s">
        <v>1340</v>
      </c>
    </row>
    <row r="218" spans="1:4" hidden="1">
      <c r="A218" s="1" t="s">
        <v>339</v>
      </c>
      <c r="B218" s="1">
        <v>999</v>
      </c>
      <c r="C218" s="1" t="s">
        <v>1483</v>
      </c>
      <c r="D218" s="1" t="s">
        <v>1484</v>
      </c>
    </row>
    <row r="219" spans="1:4" hidden="1">
      <c r="A219" s="1" t="s">
        <v>339</v>
      </c>
      <c r="B219" s="1">
        <v>999</v>
      </c>
      <c r="C219" s="1" t="s">
        <v>1485</v>
      </c>
      <c r="D219" s="1" t="s">
        <v>1366</v>
      </c>
    </row>
    <row r="220" spans="1:4" hidden="1">
      <c r="A220" s="1" t="s">
        <v>339</v>
      </c>
      <c r="B220" s="1">
        <v>999</v>
      </c>
      <c r="C220" s="1" t="s">
        <v>1486</v>
      </c>
      <c r="D220" s="1" t="s">
        <v>1384</v>
      </c>
    </row>
    <row r="221" spans="1:4" hidden="1">
      <c r="A221" s="1" t="s">
        <v>339</v>
      </c>
      <c r="B221" s="1">
        <v>999</v>
      </c>
      <c r="C221" s="1" t="s">
        <v>1487</v>
      </c>
      <c r="D221" s="1" t="s">
        <v>1488</v>
      </c>
    </row>
    <row r="222" spans="1:4" hidden="1">
      <c r="A222" s="1" t="s">
        <v>339</v>
      </c>
      <c r="B222" s="1">
        <v>999</v>
      </c>
      <c r="C222" s="1" t="s">
        <v>1489</v>
      </c>
      <c r="D222" s="1" t="s">
        <v>1291</v>
      </c>
    </row>
    <row r="223" spans="1:4" hidden="1">
      <c r="A223" s="1" t="s">
        <v>339</v>
      </c>
      <c r="B223" s="1">
        <v>999</v>
      </c>
      <c r="C223" s="1" t="s">
        <v>1490</v>
      </c>
      <c r="D223" s="1" t="s">
        <v>1488</v>
      </c>
    </row>
    <row r="224" spans="1:4" hidden="1">
      <c r="A224" s="1" t="s">
        <v>339</v>
      </c>
      <c r="B224" s="1">
        <v>999</v>
      </c>
      <c r="C224" s="1" t="s">
        <v>1491</v>
      </c>
      <c r="D224" s="1" t="s">
        <v>1492</v>
      </c>
    </row>
    <row r="225" spans="1:5" hidden="1">
      <c r="A225" s="1" t="s">
        <v>339</v>
      </c>
      <c r="B225" s="1">
        <v>999</v>
      </c>
      <c r="C225" s="1" t="s">
        <v>1493</v>
      </c>
      <c r="D225" s="1" t="s">
        <v>1494</v>
      </c>
    </row>
    <row r="226" spans="1:5" hidden="1">
      <c r="A226" s="1" t="s">
        <v>339</v>
      </c>
      <c r="B226" s="1">
        <v>999</v>
      </c>
      <c r="C226" s="1" t="s">
        <v>1495</v>
      </c>
      <c r="D226" s="1" t="s">
        <v>1496</v>
      </c>
    </row>
    <row r="227" spans="1:5" hidden="1">
      <c r="A227" s="1" t="s">
        <v>339</v>
      </c>
      <c r="B227" s="1">
        <v>999</v>
      </c>
      <c r="C227" s="1" t="s">
        <v>1497</v>
      </c>
      <c r="D227" s="1" t="s">
        <v>1498</v>
      </c>
    </row>
    <row r="228" spans="1:5" hidden="1">
      <c r="A228" s="1" t="s">
        <v>339</v>
      </c>
      <c r="B228" s="1">
        <v>999</v>
      </c>
      <c r="C228" s="1" t="s">
        <v>1499</v>
      </c>
      <c r="D228" s="1" t="s">
        <v>1321</v>
      </c>
    </row>
    <row r="229" spans="1:5" hidden="1">
      <c r="A229" s="1" t="s">
        <v>339</v>
      </c>
      <c r="B229" s="1">
        <v>999</v>
      </c>
      <c r="C229" s="1" t="s">
        <v>1500</v>
      </c>
      <c r="D229" s="1" t="s">
        <v>1216</v>
      </c>
    </row>
    <row r="230" spans="1:5" hidden="1">
      <c r="A230" s="1" t="s">
        <v>339</v>
      </c>
      <c r="B230" s="1">
        <v>999</v>
      </c>
      <c r="C230" s="1" t="s">
        <v>1501</v>
      </c>
      <c r="D230" s="1" t="s">
        <v>1222</v>
      </c>
    </row>
    <row r="231" spans="1:5" hidden="1">
      <c r="A231" s="1" t="s">
        <v>339</v>
      </c>
      <c r="B231" s="1">
        <v>999</v>
      </c>
      <c r="C231" s="1" t="s">
        <v>1502</v>
      </c>
      <c r="D231" s="1" t="s">
        <v>1321</v>
      </c>
    </row>
    <row r="232" spans="1:5" hidden="1">
      <c r="A232" s="1" t="s">
        <v>339</v>
      </c>
      <c r="B232" s="1">
        <v>999</v>
      </c>
      <c r="C232" s="1" t="s">
        <v>1503</v>
      </c>
      <c r="D232" s="1" t="s">
        <v>1222</v>
      </c>
    </row>
    <row r="235" spans="1:5">
      <c r="B235" s="150" t="s">
        <v>1598</v>
      </c>
      <c r="C235" s="150" t="s">
        <v>405</v>
      </c>
      <c r="D235" s="150" t="s">
        <v>406</v>
      </c>
      <c r="E235" s="150" t="s">
        <v>526</v>
      </c>
    </row>
    <row r="236" spans="1:5" hidden="1">
      <c r="A236" s="1" t="s">
        <v>343</v>
      </c>
      <c r="B236" s="1">
        <v>1</v>
      </c>
      <c r="C236" s="1" t="s">
        <v>1504</v>
      </c>
      <c r="D236" s="1" t="s">
        <v>1505</v>
      </c>
      <c r="E236" s="1">
        <v>0</v>
      </c>
    </row>
    <row r="237" spans="1:5" hidden="1">
      <c r="A237" s="1" t="s">
        <v>343</v>
      </c>
      <c r="B237" s="1">
        <v>2</v>
      </c>
      <c r="C237" s="1" t="s">
        <v>1506</v>
      </c>
      <c r="D237" s="1" t="s">
        <v>1242</v>
      </c>
      <c r="E237" s="1">
        <v>0</v>
      </c>
    </row>
    <row r="238" spans="1:5" hidden="1">
      <c r="A238" s="1" t="s">
        <v>343</v>
      </c>
      <c r="B238" s="1">
        <v>3</v>
      </c>
      <c r="C238" s="1" t="s">
        <v>1507</v>
      </c>
      <c r="D238" s="1" t="s">
        <v>1508</v>
      </c>
      <c r="E238" s="1">
        <v>0</v>
      </c>
    </row>
    <row r="239" spans="1:5" hidden="1">
      <c r="A239" s="1" t="s">
        <v>343</v>
      </c>
      <c r="B239" s="1">
        <v>3</v>
      </c>
      <c r="C239" s="1" t="s">
        <v>1509</v>
      </c>
      <c r="D239" s="1" t="s">
        <v>1332</v>
      </c>
      <c r="E239" s="1">
        <v>0</v>
      </c>
    </row>
    <row r="240" spans="1:5" hidden="1">
      <c r="A240" s="1" t="s">
        <v>343</v>
      </c>
      <c r="B240" s="1">
        <v>5</v>
      </c>
      <c r="C240" s="1" t="s">
        <v>1510</v>
      </c>
      <c r="D240" s="1" t="s">
        <v>1340</v>
      </c>
      <c r="E240" s="1">
        <v>0</v>
      </c>
    </row>
    <row r="241" spans="1:5" hidden="1">
      <c r="A241" s="1" t="s">
        <v>343</v>
      </c>
      <c r="B241" s="1">
        <v>5</v>
      </c>
      <c r="C241" s="1" t="s">
        <v>1511</v>
      </c>
      <c r="D241" s="1" t="s">
        <v>1340</v>
      </c>
      <c r="E241" s="1">
        <v>0</v>
      </c>
    </row>
    <row r="242" spans="1:5" hidden="1">
      <c r="A242" s="1" t="s">
        <v>343</v>
      </c>
      <c r="B242" s="1">
        <v>5</v>
      </c>
      <c r="C242" s="1" t="s">
        <v>1512</v>
      </c>
      <c r="D242" s="1" t="s">
        <v>1226</v>
      </c>
      <c r="E242" s="1">
        <v>0</v>
      </c>
    </row>
    <row r="243" spans="1:5" hidden="1">
      <c r="A243" s="1" t="s">
        <v>343</v>
      </c>
      <c r="B243" s="1">
        <v>5</v>
      </c>
      <c r="C243" s="1" t="s">
        <v>1513</v>
      </c>
      <c r="D243" s="1" t="s">
        <v>1514</v>
      </c>
      <c r="E243" s="1">
        <v>0</v>
      </c>
    </row>
    <row r="244" spans="1:5">
      <c r="A244" s="1" t="s">
        <v>343</v>
      </c>
      <c r="B244" s="1">
        <v>9</v>
      </c>
      <c r="C244" s="1" t="s">
        <v>403</v>
      </c>
      <c r="D244" s="1" t="s">
        <v>410</v>
      </c>
      <c r="E244" s="1">
        <v>32</v>
      </c>
    </row>
    <row r="245" spans="1:5" hidden="1">
      <c r="A245" s="1" t="s">
        <v>343</v>
      </c>
      <c r="B245" s="1">
        <v>9</v>
      </c>
      <c r="C245" s="1" t="s">
        <v>1515</v>
      </c>
      <c r="D245" s="1" t="s">
        <v>1332</v>
      </c>
      <c r="E245" s="1">
        <v>0</v>
      </c>
    </row>
    <row r="246" spans="1:5" hidden="1">
      <c r="A246" s="1" t="s">
        <v>343</v>
      </c>
      <c r="B246" s="1">
        <v>9</v>
      </c>
      <c r="C246" s="1" t="s">
        <v>1516</v>
      </c>
      <c r="D246" s="1" t="s">
        <v>1344</v>
      </c>
      <c r="E246" s="1">
        <v>0</v>
      </c>
    </row>
    <row r="247" spans="1:5" hidden="1">
      <c r="A247" s="1" t="s">
        <v>343</v>
      </c>
      <c r="B247" s="1">
        <v>9</v>
      </c>
      <c r="C247" s="1" t="s">
        <v>1517</v>
      </c>
      <c r="D247" s="1" t="s">
        <v>1344</v>
      </c>
      <c r="E247" s="1">
        <v>0</v>
      </c>
    </row>
    <row r="248" spans="1:5" hidden="1">
      <c r="A248" s="1" t="s">
        <v>343</v>
      </c>
      <c r="B248" s="1">
        <v>9</v>
      </c>
      <c r="C248" s="1" t="s">
        <v>1518</v>
      </c>
      <c r="D248" s="1" t="s">
        <v>1226</v>
      </c>
      <c r="E248" s="1">
        <v>0</v>
      </c>
    </row>
    <row r="249" spans="1:5" hidden="1">
      <c r="A249" s="1" t="s">
        <v>343</v>
      </c>
      <c r="B249" s="1">
        <v>9</v>
      </c>
      <c r="C249" s="1" t="s">
        <v>1519</v>
      </c>
      <c r="D249" s="1" t="s">
        <v>1520</v>
      </c>
      <c r="E249" s="1">
        <v>0</v>
      </c>
    </row>
    <row r="250" spans="1:5" hidden="1">
      <c r="A250" s="1" t="s">
        <v>343</v>
      </c>
      <c r="B250" s="1">
        <v>9</v>
      </c>
      <c r="C250" s="1" t="s">
        <v>1521</v>
      </c>
      <c r="D250" s="1" t="s">
        <v>1520</v>
      </c>
      <c r="E250" s="1">
        <v>0</v>
      </c>
    </row>
    <row r="251" spans="1:5">
      <c r="A251" s="1" t="s">
        <v>343</v>
      </c>
      <c r="B251" s="1">
        <v>9</v>
      </c>
      <c r="C251" s="1" t="s">
        <v>565</v>
      </c>
      <c r="D251" s="1" t="s">
        <v>409</v>
      </c>
      <c r="E251" s="1">
        <v>32</v>
      </c>
    </row>
    <row r="252" spans="1:5">
      <c r="A252" s="1" t="s">
        <v>343</v>
      </c>
      <c r="B252" s="1">
        <v>17</v>
      </c>
      <c r="C252" s="1" t="s">
        <v>562</v>
      </c>
      <c r="D252" s="1" t="s">
        <v>33</v>
      </c>
      <c r="E252" s="1">
        <v>20</v>
      </c>
    </row>
    <row r="253" spans="1:5" hidden="1">
      <c r="A253" s="1" t="s">
        <v>343</v>
      </c>
      <c r="B253" s="1">
        <v>17</v>
      </c>
      <c r="C253" s="1" t="s">
        <v>1522</v>
      </c>
      <c r="D253" s="1" t="s">
        <v>1332</v>
      </c>
      <c r="E253" s="1">
        <v>0</v>
      </c>
    </row>
    <row r="254" spans="1:5" hidden="1">
      <c r="A254" s="1" t="s">
        <v>343</v>
      </c>
      <c r="B254" s="1">
        <v>17</v>
      </c>
      <c r="C254" s="1" t="s">
        <v>1523</v>
      </c>
      <c r="D254" s="1" t="s">
        <v>1524</v>
      </c>
      <c r="E254" s="1">
        <v>0</v>
      </c>
    </row>
    <row r="255" spans="1:5" hidden="1">
      <c r="A255" s="1" t="s">
        <v>343</v>
      </c>
      <c r="B255" s="1">
        <v>17</v>
      </c>
      <c r="C255" s="1" t="s">
        <v>1525</v>
      </c>
      <c r="D255" s="1" t="s">
        <v>1301</v>
      </c>
      <c r="E255" s="1">
        <v>0</v>
      </c>
    </row>
    <row r="256" spans="1:5" hidden="1">
      <c r="A256" s="1" t="s">
        <v>343</v>
      </c>
      <c r="B256" s="1">
        <v>17</v>
      </c>
      <c r="C256" s="1" t="s">
        <v>1526</v>
      </c>
      <c r="D256" s="1" t="s">
        <v>1222</v>
      </c>
      <c r="E256" s="1">
        <v>0</v>
      </c>
    </row>
    <row r="257" spans="1:5" hidden="1">
      <c r="A257" s="1" t="s">
        <v>343</v>
      </c>
      <c r="B257" s="1">
        <v>17</v>
      </c>
      <c r="C257" s="1" t="s">
        <v>1527</v>
      </c>
      <c r="D257" s="1" t="s">
        <v>1222</v>
      </c>
      <c r="E257" s="1">
        <v>0</v>
      </c>
    </row>
    <row r="258" spans="1:5">
      <c r="A258" s="1" t="s">
        <v>343</v>
      </c>
      <c r="B258" s="1">
        <v>17</v>
      </c>
      <c r="C258" s="1" t="s">
        <v>551</v>
      </c>
      <c r="D258" s="1" t="s">
        <v>407</v>
      </c>
      <c r="E258" s="1">
        <v>20</v>
      </c>
    </row>
    <row r="259" spans="1:5" hidden="1">
      <c r="A259" s="1" t="s">
        <v>343</v>
      </c>
      <c r="B259" s="1">
        <v>17</v>
      </c>
      <c r="C259" s="1" t="s">
        <v>1528</v>
      </c>
      <c r="D259" s="1" t="s">
        <v>1280</v>
      </c>
      <c r="E259" s="1">
        <v>0</v>
      </c>
    </row>
    <row r="260" spans="1:5" hidden="1">
      <c r="A260" s="1" t="s">
        <v>343</v>
      </c>
      <c r="B260" s="1">
        <v>17</v>
      </c>
      <c r="C260" s="1" t="s">
        <v>1529</v>
      </c>
      <c r="D260" s="1" t="s">
        <v>1334</v>
      </c>
      <c r="E260" s="1">
        <v>0</v>
      </c>
    </row>
    <row r="261" spans="1:5" hidden="1">
      <c r="A261" s="1" t="s">
        <v>343</v>
      </c>
      <c r="B261" s="1">
        <v>17</v>
      </c>
      <c r="C261" s="1" t="s">
        <v>1530</v>
      </c>
      <c r="D261" s="1" t="s">
        <v>1332</v>
      </c>
      <c r="E261" s="1">
        <v>0</v>
      </c>
    </row>
    <row r="262" spans="1:5" hidden="1">
      <c r="A262" s="1" t="s">
        <v>343</v>
      </c>
      <c r="B262" s="1">
        <v>17</v>
      </c>
      <c r="C262" s="1" t="s">
        <v>1531</v>
      </c>
      <c r="D262" s="1" t="s">
        <v>1280</v>
      </c>
      <c r="E262" s="1">
        <v>0</v>
      </c>
    </row>
    <row r="263" spans="1:5">
      <c r="A263" s="1" t="s">
        <v>343</v>
      </c>
      <c r="B263" s="1">
        <v>17</v>
      </c>
      <c r="C263" s="1" t="s">
        <v>566</v>
      </c>
      <c r="D263" s="1" t="s">
        <v>14</v>
      </c>
      <c r="E263" s="1">
        <v>20</v>
      </c>
    </row>
    <row r="264" spans="1:5">
      <c r="A264" s="1" t="s">
        <v>343</v>
      </c>
      <c r="B264" s="1">
        <v>17</v>
      </c>
      <c r="C264" s="1" t="s">
        <v>404</v>
      </c>
      <c r="D264" s="1" t="s">
        <v>14</v>
      </c>
      <c r="E264" s="1">
        <v>20</v>
      </c>
    </row>
    <row r="265" spans="1:5" hidden="1">
      <c r="A265" s="1" t="s">
        <v>343</v>
      </c>
      <c r="B265" s="1">
        <v>17</v>
      </c>
      <c r="C265" s="1" t="s">
        <v>1532</v>
      </c>
      <c r="D265" s="1" t="s">
        <v>1332</v>
      </c>
      <c r="E265" s="1">
        <v>0</v>
      </c>
    </row>
    <row r="266" spans="1:5" hidden="1">
      <c r="A266" s="1" t="s">
        <v>343</v>
      </c>
      <c r="B266" s="1">
        <v>17</v>
      </c>
      <c r="C266" s="1" t="s">
        <v>1533</v>
      </c>
      <c r="D266" s="1" t="s">
        <v>1520</v>
      </c>
      <c r="E266" s="1">
        <v>0</v>
      </c>
    </row>
    <row r="267" spans="1:5" hidden="1">
      <c r="A267" s="1" t="s">
        <v>343</v>
      </c>
      <c r="B267" s="1">
        <v>17</v>
      </c>
      <c r="C267" s="1" t="s">
        <v>1534</v>
      </c>
      <c r="D267" s="1" t="s">
        <v>1382</v>
      </c>
      <c r="E267" s="1">
        <v>0</v>
      </c>
    </row>
    <row r="268" spans="1:5" hidden="1">
      <c r="A268" s="1" t="s">
        <v>343</v>
      </c>
      <c r="B268" s="1">
        <v>999</v>
      </c>
      <c r="C268" s="1" t="s">
        <v>1535</v>
      </c>
      <c r="D268" s="1" t="s">
        <v>1238</v>
      </c>
    </row>
    <row r="269" spans="1:5">
      <c r="A269" s="1" t="s">
        <v>343</v>
      </c>
      <c r="B269" s="1">
        <v>999</v>
      </c>
      <c r="C269" s="1" t="s">
        <v>1036</v>
      </c>
      <c r="D269" s="1" t="s">
        <v>33</v>
      </c>
      <c r="E269" s="1">
        <v>0.1</v>
      </c>
    </row>
    <row r="270" spans="1:5" hidden="1">
      <c r="A270" s="1" t="s">
        <v>343</v>
      </c>
      <c r="B270" s="1">
        <v>999</v>
      </c>
      <c r="C270" s="1" t="s">
        <v>1536</v>
      </c>
      <c r="D270" s="1" t="s">
        <v>1238</v>
      </c>
    </row>
    <row r="271" spans="1:5">
      <c r="A271" s="1" t="s">
        <v>343</v>
      </c>
      <c r="B271" s="1">
        <v>999</v>
      </c>
      <c r="C271" s="1" t="s">
        <v>1034</v>
      </c>
      <c r="D271" s="1" t="s">
        <v>410</v>
      </c>
      <c r="E271" s="1">
        <v>0.1</v>
      </c>
    </row>
    <row r="272" spans="1:5" hidden="1">
      <c r="A272" s="1" t="s">
        <v>343</v>
      </c>
      <c r="B272" s="1">
        <v>999</v>
      </c>
      <c r="C272" s="1" t="s">
        <v>1537</v>
      </c>
      <c r="D272" s="1" t="s">
        <v>1378</v>
      </c>
    </row>
    <row r="273" spans="1:4" hidden="1">
      <c r="A273" s="1" t="s">
        <v>343</v>
      </c>
      <c r="B273" s="1">
        <v>999</v>
      </c>
      <c r="C273" s="1" t="s">
        <v>1538</v>
      </c>
      <c r="D273" s="1" t="s">
        <v>1222</v>
      </c>
    </row>
    <row r="274" spans="1:4" hidden="1">
      <c r="A274" s="1" t="s">
        <v>343</v>
      </c>
      <c r="B274" s="1">
        <v>999</v>
      </c>
      <c r="C274" s="1" t="s">
        <v>1539</v>
      </c>
      <c r="D274" s="1" t="s">
        <v>1540</v>
      </c>
    </row>
    <row r="275" spans="1:4" hidden="1">
      <c r="A275" s="1" t="s">
        <v>343</v>
      </c>
      <c r="B275" s="1">
        <v>999</v>
      </c>
      <c r="C275" s="1" t="s">
        <v>1541</v>
      </c>
      <c r="D275" s="1" t="s">
        <v>1332</v>
      </c>
    </row>
    <row r="276" spans="1:4" hidden="1">
      <c r="A276" s="1" t="s">
        <v>343</v>
      </c>
      <c r="B276" s="1">
        <v>999</v>
      </c>
      <c r="C276" s="1" t="s">
        <v>1542</v>
      </c>
      <c r="D276" s="1" t="s">
        <v>1344</v>
      </c>
    </row>
    <row r="277" spans="1:4" hidden="1">
      <c r="A277" s="1" t="s">
        <v>343</v>
      </c>
      <c r="B277" s="1">
        <v>999</v>
      </c>
      <c r="C277" s="1" t="s">
        <v>1543</v>
      </c>
      <c r="D277" s="1" t="s">
        <v>1372</v>
      </c>
    </row>
    <row r="278" spans="1:4" hidden="1">
      <c r="A278" s="1" t="s">
        <v>343</v>
      </c>
      <c r="B278" s="1">
        <v>999</v>
      </c>
      <c r="C278" s="1" t="s">
        <v>1544</v>
      </c>
      <c r="D278" s="1" t="s">
        <v>1545</v>
      </c>
    </row>
    <row r="279" spans="1:4" hidden="1">
      <c r="A279" s="1" t="s">
        <v>343</v>
      </c>
      <c r="B279" s="1">
        <v>999</v>
      </c>
      <c r="C279" s="1" t="s">
        <v>1546</v>
      </c>
      <c r="D279" s="1" t="s">
        <v>1218</v>
      </c>
    </row>
    <row r="280" spans="1:4" hidden="1">
      <c r="A280" s="1" t="s">
        <v>343</v>
      </c>
      <c r="B280" s="1">
        <v>999</v>
      </c>
      <c r="C280" s="1" t="s">
        <v>1547</v>
      </c>
      <c r="D280" s="1" t="s">
        <v>1548</v>
      </c>
    </row>
    <row r="281" spans="1:4" hidden="1">
      <c r="A281" s="1" t="s">
        <v>343</v>
      </c>
      <c r="B281" s="1">
        <v>999</v>
      </c>
      <c r="C281" s="1" t="s">
        <v>1549</v>
      </c>
      <c r="D281" s="1" t="s">
        <v>1550</v>
      </c>
    </row>
    <row r="282" spans="1:4" hidden="1">
      <c r="A282" s="1" t="s">
        <v>343</v>
      </c>
      <c r="B282" s="1">
        <v>999</v>
      </c>
      <c r="C282" s="1" t="s">
        <v>1551</v>
      </c>
      <c r="D282" s="1" t="s">
        <v>1552</v>
      </c>
    </row>
    <row r="283" spans="1:4" hidden="1">
      <c r="A283" s="1" t="s">
        <v>343</v>
      </c>
      <c r="B283" s="1">
        <v>999</v>
      </c>
      <c r="C283" s="1" t="s">
        <v>1553</v>
      </c>
      <c r="D283" s="1" t="s">
        <v>1242</v>
      </c>
    </row>
    <row r="284" spans="1:4" hidden="1">
      <c r="A284" s="1" t="s">
        <v>343</v>
      </c>
      <c r="B284" s="1">
        <v>999</v>
      </c>
      <c r="C284" s="1" t="s">
        <v>1554</v>
      </c>
      <c r="D284" s="1" t="s">
        <v>1555</v>
      </c>
    </row>
    <row r="285" spans="1:4" hidden="1">
      <c r="A285" s="1" t="s">
        <v>343</v>
      </c>
      <c r="B285" s="1">
        <v>999</v>
      </c>
      <c r="C285" s="1" t="s">
        <v>1556</v>
      </c>
      <c r="D285" s="1" t="s">
        <v>1366</v>
      </c>
    </row>
    <row r="286" spans="1:4" hidden="1">
      <c r="A286" s="1" t="s">
        <v>343</v>
      </c>
      <c r="B286" s="1">
        <v>999</v>
      </c>
      <c r="C286" s="1" t="s">
        <v>1557</v>
      </c>
      <c r="D286" s="1" t="s">
        <v>1218</v>
      </c>
    </row>
    <row r="287" spans="1:4" hidden="1">
      <c r="A287" s="1" t="s">
        <v>343</v>
      </c>
      <c r="B287" s="1">
        <v>999</v>
      </c>
      <c r="C287" s="1" t="s">
        <v>1558</v>
      </c>
      <c r="D287" s="1" t="s">
        <v>1559</v>
      </c>
    </row>
    <row r="288" spans="1:4" hidden="1">
      <c r="A288" s="1" t="s">
        <v>343</v>
      </c>
      <c r="B288" s="1">
        <v>999</v>
      </c>
      <c r="C288" s="1" t="s">
        <v>1560</v>
      </c>
      <c r="D288" s="1" t="s">
        <v>1520</v>
      </c>
    </row>
    <row r="289" spans="1:4" hidden="1">
      <c r="A289" s="1" t="s">
        <v>343</v>
      </c>
      <c r="B289" s="1">
        <v>999</v>
      </c>
      <c r="C289" s="1" t="s">
        <v>1561</v>
      </c>
      <c r="D289" s="1" t="s">
        <v>1340</v>
      </c>
    </row>
    <row r="290" spans="1:4" hidden="1">
      <c r="A290" s="1" t="s">
        <v>343</v>
      </c>
      <c r="B290" s="1">
        <v>999</v>
      </c>
      <c r="C290" s="1" t="s">
        <v>1562</v>
      </c>
      <c r="D290" s="1" t="s">
        <v>1563</v>
      </c>
    </row>
    <row r="291" spans="1:4" hidden="1">
      <c r="A291" s="1" t="s">
        <v>343</v>
      </c>
      <c r="B291" s="1">
        <v>999</v>
      </c>
      <c r="C291" s="1" t="s">
        <v>1564</v>
      </c>
      <c r="D291" s="1" t="s">
        <v>1565</v>
      </c>
    </row>
    <row r="292" spans="1:4" hidden="1">
      <c r="A292" s="1" t="s">
        <v>343</v>
      </c>
      <c r="B292" s="1">
        <v>999</v>
      </c>
      <c r="C292" s="1" t="s">
        <v>1566</v>
      </c>
      <c r="D292" s="1" t="s">
        <v>1567</v>
      </c>
    </row>
    <row r="293" spans="1:4" hidden="1">
      <c r="A293" s="1" t="s">
        <v>343</v>
      </c>
      <c r="B293" s="1">
        <v>999</v>
      </c>
      <c r="C293" s="1" t="s">
        <v>1568</v>
      </c>
      <c r="D293" s="1" t="s">
        <v>1232</v>
      </c>
    </row>
    <row r="294" spans="1:4" hidden="1">
      <c r="A294" s="1" t="s">
        <v>343</v>
      </c>
      <c r="B294" s="1">
        <v>999</v>
      </c>
      <c r="C294" s="1" t="s">
        <v>1569</v>
      </c>
      <c r="D294" s="1" t="s">
        <v>1382</v>
      </c>
    </row>
    <row r="295" spans="1:4" hidden="1">
      <c r="A295" s="1" t="s">
        <v>343</v>
      </c>
      <c r="B295" s="1">
        <v>999</v>
      </c>
      <c r="C295" s="1" t="s">
        <v>1570</v>
      </c>
      <c r="D295" s="1" t="s">
        <v>1403</v>
      </c>
    </row>
    <row r="296" spans="1:4" hidden="1">
      <c r="A296" s="1" t="s">
        <v>343</v>
      </c>
      <c r="B296" s="1">
        <v>999</v>
      </c>
      <c r="C296" s="1" t="s">
        <v>1571</v>
      </c>
      <c r="D296" s="1" t="s">
        <v>1508</v>
      </c>
    </row>
    <row r="297" spans="1:4" hidden="1">
      <c r="A297" s="1" t="s">
        <v>343</v>
      </c>
      <c r="B297" s="1">
        <v>999</v>
      </c>
      <c r="C297" s="1" t="s">
        <v>1572</v>
      </c>
      <c r="D297" s="1" t="s">
        <v>1376</v>
      </c>
    </row>
    <row r="298" spans="1:4" hidden="1">
      <c r="A298" s="1" t="s">
        <v>343</v>
      </c>
      <c r="B298" s="1">
        <v>999</v>
      </c>
      <c r="C298" s="1" t="s">
        <v>1573</v>
      </c>
      <c r="D298" s="1" t="s">
        <v>1399</v>
      </c>
    </row>
    <row r="299" spans="1:4" hidden="1">
      <c r="A299" s="1" t="s">
        <v>343</v>
      </c>
      <c r="B299" s="1">
        <v>999</v>
      </c>
      <c r="C299" s="1" t="s">
        <v>1574</v>
      </c>
      <c r="D299" s="1" t="s">
        <v>1312</v>
      </c>
    </row>
    <row r="300" spans="1:4" hidden="1"/>
    <row r="301" spans="1:4" hidden="1"/>
    <row r="302" spans="1:4" hidden="1"/>
    <row r="303" spans="1:4" hidden="1"/>
  </sheetData>
  <sortState xmlns:xlrd2="http://schemas.microsoft.com/office/spreadsheetml/2017/richdata2" ref="B5:E8">
    <sortCondition ref="B5:B8"/>
    <sortCondition ref="D5:D8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D99F-ACAA-43F9-8E6C-DE61D2A7425E}">
  <dimension ref="A1:V349"/>
  <sheetViews>
    <sheetView tabSelected="1" topLeftCell="D1" zoomScale="96" zoomScaleNormal="96" workbookViewId="0">
      <pane ySplit="1" topLeftCell="A29" activePane="bottomLeft" state="frozen"/>
      <selection activeCell="F6" sqref="F6"/>
      <selection pane="bottomLeft" activeCell="F6" sqref="F6"/>
    </sheetView>
  </sheetViews>
  <sheetFormatPr baseColWidth="10" defaultRowHeight="14.5"/>
  <cols>
    <col min="1" max="1" width="11.54296875" style="1"/>
    <col min="2" max="2" width="22.6328125" customWidth="1"/>
    <col min="3" max="3" width="32.6328125" style="59" bestFit="1" customWidth="1"/>
    <col min="4" max="4" width="4.08984375" style="59" bestFit="1" customWidth="1"/>
    <col min="5" max="5" width="3.6328125" bestFit="1" customWidth="1"/>
    <col min="6" max="6" width="11.54296875" customWidth="1"/>
    <col min="7" max="7" width="35.08984375" style="2" bestFit="1" customWidth="1"/>
    <col min="8" max="8" width="3" style="1" hidden="1" customWidth="1"/>
    <col min="9" max="16" width="7.6328125" style="1" hidden="1" customWidth="1"/>
    <col min="17" max="17" width="4" style="1" customWidth="1"/>
    <col min="18" max="18" width="5.08984375" style="3" bestFit="1" customWidth="1"/>
  </cols>
  <sheetData>
    <row r="1" spans="1:22">
      <c r="A1" s="1" t="s">
        <v>335</v>
      </c>
      <c r="B1" s="97" t="s">
        <v>362</v>
      </c>
      <c r="C1" s="97"/>
      <c r="D1" s="97"/>
      <c r="H1" s="99" t="s">
        <v>335</v>
      </c>
      <c r="I1" s="99" t="s">
        <v>336</v>
      </c>
      <c r="J1" s="99" t="s">
        <v>337</v>
      </c>
      <c r="K1" s="99" t="s">
        <v>338</v>
      </c>
      <c r="L1" s="99" t="s">
        <v>339</v>
      </c>
      <c r="M1" s="56" t="s">
        <v>340</v>
      </c>
      <c r="N1" s="56" t="s">
        <v>341</v>
      </c>
      <c r="O1" s="56" t="s">
        <v>342</v>
      </c>
      <c r="P1" s="56" t="s">
        <v>344</v>
      </c>
      <c r="Q1" s="56" t="s">
        <v>343</v>
      </c>
      <c r="R1" s="56" t="s">
        <v>345</v>
      </c>
    </row>
    <row r="2" spans="1:22">
      <c r="A2" s="1">
        <v>1</v>
      </c>
      <c r="B2" s="93" t="s">
        <v>1758</v>
      </c>
      <c r="C2" s="94" t="s">
        <v>121</v>
      </c>
      <c r="D2" s="59">
        <v>24</v>
      </c>
      <c r="E2" s="201">
        <f t="shared" ref="E2:E12" si="0">IF(C2&lt;&gt;C1,D2,(D2+E1))</f>
        <v>24</v>
      </c>
      <c r="F2" s="5" t="s">
        <v>591</v>
      </c>
      <c r="G2" s="2" t="s">
        <v>350</v>
      </c>
      <c r="R2" s="3">
        <f t="shared" ref="R2:R67" si="1">SUM(H2:Q2)</f>
        <v>0</v>
      </c>
      <c r="S2" s="1">
        <f>RANK($R2,$R$2:$R$347)</f>
        <v>48</v>
      </c>
      <c r="T2" t="e">
        <f>VLOOKUP($S2,$U$1:$V$13,2,0)</f>
        <v>#N/A</v>
      </c>
      <c r="U2">
        <v>1</v>
      </c>
      <c r="V2">
        <v>24</v>
      </c>
    </row>
    <row r="3" spans="1:22">
      <c r="A3" s="1">
        <v>2</v>
      </c>
      <c r="B3" s="92"/>
      <c r="D3" s="59">
        <v>22</v>
      </c>
      <c r="E3" s="201">
        <f t="shared" si="0"/>
        <v>22</v>
      </c>
      <c r="F3" t="s">
        <v>592</v>
      </c>
      <c r="G3" s="2" t="s">
        <v>21</v>
      </c>
      <c r="I3" s="1">
        <v>10</v>
      </c>
      <c r="R3" s="3">
        <f t="shared" si="1"/>
        <v>10</v>
      </c>
      <c r="S3" s="1">
        <f t="shared" ref="S3:S66" si="2">RANK($R3,$R$2:$R$347)</f>
        <v>31</v>
      </c>
      <c r="T3" t="e">
        <f t="shared" ref="T3:T66" si="3">VLOOKUP($S3,$U$1:$V$13,2,0)</f>
        <v>#N/A</v>
      </c>
      <c r="U3">
        <v>2</v>
      </c>
      <c r="V3">
        <v>22</v>
      </c>
    </row>
    <row r="4" spans="1:22">
      <c r="A4" s="1">
        <v>3</v>
      </c>
      <c r="B4" s="92"/>
      <c r="D4" s="59">
        <v>20</v>
      </c>
      <c r="E4" s="201">
        <f t="shared" si="0"/>
        <v>42</v>
      </c>
      <c r="F4" t="s">
        <v>593</v>
      </c>
      <c r="G4" s="2" t="s">
        <v>34</v>
      </c>
      <c r="R4" s="3">
        <f t="shared" si="1"/>
        <v>0</v>
      </c>
      <c r="S4" s="1">
        <f t="shared" si="2"/>
        <v>48</v>
      </c>
      <c r="T4" t="e">
        <f t="shared" si="3"/>
        <v>#N/A</v>
      </c>
      <c r="U4">
        <v>3</v>
      </c>
      <c r="V4">
        <v>20</v>
      </c>
    </row>
    <row r="5" spans="1:22">
      <c r="A5" s="1">
        <v>4</v>
      </c>
      <c r="B5" s="93"/>
      <c r="C5" s="94"/>
      <c r="E5" s="201">
        <f t="shared" si="0"/>
        <v>42</v>
      </c>
      <c r="F5" t="s">
        <v>594</v>
      </c>
      <c r="G5" s="2" t="s">
        <v>538</v>
      </c>
      <c r="R5" s="3">
        <f t="shared" si="1"/>
        <v>0</v>
      </c>
      <c r="S5" s="1">
        <f t="shared" si="2"/>
        <v>48</v>
      </c>
      <c r="T5" t="e">
        <f t="shared" si="3"/>
        <v>#N/A</v>
      </c>
      <c r="U5">
        <v>4</v>
      </c>
      <c r="V5">
        <v>18</v>
      </c>
    </row>
    <row r="6" spans="1:22">
      <c r="A6" s="1">
        <v>5</v>
      </c>
      <c r="E6" s="201">
        <f t="shared" si="0"/>
        <v>42</v>
      </c>
      <c r="F6" t="s">
        <v>595</v>
      </c>
      <c r="G6" s="2" t="s">
        <v>35</v>
      </c>
      <c r="R6" s="3">
        <f t="shared" si="1"/>
        <v>0</v>
      </c>
      <c r="S6" s="1">
        <f t="shared" si="2"/>
        <v>48</v>
      </c>
      <c r="T6" t="e">
        <f t="shared" si="3"/>
        <v>#N/A</v>
      </c>
      <c r="U6">
        <v>5</v>
      </c>
      <c r="V6">
        <v>16</v>
      </c>
    </row>
    <row r="7" spans="1:22">
      <c r="A7" s="1">
        <v>6</v>
      </c>
      <c r="E7" s="201">
        <f t="shared" si="0"/>
        <v>42</v>
      </c>
      <c r="F7" t="s">
        <v>596</v>
      </c>
      <c r="G7" s="2" t="s">
        <v>1060</v>
      </c>
      <c r="R7" s="3">
        <f t="shared" si="1"/>
        <v>0</v>
      </c>
      <c r="S7" s="1">
        <f t="shared" si="2"/>
        <v>48</v>
      </c>
      <c r="T7" t="e">
        <f t="shared" si="3"/>
        <v>#N/A</v>
      </c>
      <c r="U7">
        <v>6</v>
      </c>
      <c r="V7">
        <v>14</v>
      </c>
    </row>
    <row r="8" spans="1:22">
      <c r="A8" s="1">
        <v>7</v>
      </c>
      <c r="E8" s="201">
        <f t="shared" si="0"/>
        <v>42</v>
      </c>
      <c r="F8" t="s">
        <v>597</v>
      </c>
      <c r="G8" s="2" t="s">
        <v>37</v>
      </c>
      <c r="R8" s="3">
        <f t="shared" si="1"/>
        <v>0</v>
      </c>
      <c r="S8" s="1">
        <f t="shared" si="2"/>
        <v>48</v>
      </c>
      <c r="T8" t="e">
        <f t="shared" si="3"/>
        <v>#N/A</v>
      </c>
      <c r="U8">
        <v>7</v>
      </c>
      <c r="V8">
        <v>12</v>
      </c>
    </row>
    <row r="9" spans="1:22">
      <c r="A9" s="1">
        <v>8</v>
      </c>
      <c r="E9" s="201">
        <f t="shared" si="0"/>
        <v>42</v>
      </c>
      <c r="F9" t="s">
        <v>598</v>
      </c>
      <c r="G9" s="2" t="s">
        <v>38</v>
      </c>
      <c r="R9" s="3">
        <f t="shared" si="1"/>
        <v>0</v>
      </c>
      <c r="S9" s="1">
        <f t="shared" si="2"/>
        <v>48</v>
      </c>
      <c r="T9" t="e">
        <f t="shared" si="3"/>
        <v>#N/A</v>
      </c>
      <c r="U9">
        <v>8</v>
      </c>
      <c r="V9">
        <v>10</v>
      </c>
    </row>
    <row r="10" spans="1:22">
      <c r="A10" s="1">
        <v>9</v>
      </c>
      <c r="E10" s="201">
        <f t="shared" si="0"/>
        <v>42</v>
      </c>
      <c r="F10" t="s">
        <v>599</v>
      </c>
      <c r="G10" s="2" t="s">
        <v>39</v>
      </c>
      <c r="R10" s="3">
        <f t="shared" si="1"/>
        <v>0</v>
      </c>
      <c r="S10" s="1">
        <f t="shared" si="2"/>
        <v>48</v>
      </c>
      <c r="T10" t="e">
        <f t="shared" si="3"/>
        <v>#N/A</v>
      </c>
      <c r="U10">
        <v>9</v>
      </c>
      <c r="V10">
        <v>8</v>
      </c>
    </row>
    <row r="11" spans="1:22">
      <c r="A11" s="1">
        <v>10</v>
      </c>
      <c r="E11" s="201">
        <f t="shared" si="0"/>
        <v>42</v>
      </c>
      <c r="F11" t="s">
        <v>600</v>
      </c>
      <c r="G11" s="2" t="s">
        <v>41</v>
      </c>
      <c r="R11" s="3">
        <f t="shared" si="1"/>
        <v>0</v>
      </c>
      <c r="S11" s="1">
        <f t="shared" si="2"/>
        <v>48</v>
      </c>
      <c r="T11" t="e">
        <f t="shared" si="3"/>
        <v>#N/A</v>
      </c>
      <c r="U11">
        <v>10</v>
      </c>
      <c r="V11">
        <v>6</v>
      </c>
    </row>
    <row r="12" spans="1:22">
      <c r="A12" s="1">
        <v>11</v>
      </c>
      <c r="E12" s="201">
        <f t="shared" si="0"/>
        <v>42</v>
      </c>
      <c r="F12" t="s">
        <v>601</v>
      </c>
      <c r="G12" s="2" t="s">
        <v>42</v>
      </c>
      <c r="R12" s="3">
        <f t="shared" si="1"/>
        <v>0</v>
      </c>
      <c r="S12" s="1">
        <f t="shared" si="2"/>
        <v>48</v>
      </c>
      <c r="T12" t="e">
        <f t="shared" si="3"/>
        <v>#N/A</v>
      </c>
      <c r="U12">
        <v>11</v>
      </c>
      <c r="V12">
        <v>4</v>
      </c>
    </row>
    <row r="13" spans="1:22">
      <c r="A13" s="1">
        <v>12</v>
      </c>
      <c r="F13" t="s">
        <v>602</v>
      </c>
      <c r="G13" s="2" t="s">
        <v>43</v>
      </c>
      <c r="R13" s="3">
        <f t="shared" si="1"/>
        <v>0</v>
      </c>
      <c r="S13" s="1">
        <f t="shared" si="2"/>
        <v>48</v>
      </c>
      <c r="T13" t="e">
        <f t="shared" si="3"/>
        <v>#N/A</v>
      </c>
      <c r="U13">
        <v>12</v>
      </c>
      <c r="V13">
        <v>2</v>
      </c>
    </row>
    <row r="14" spans="1:22">
      <c r="F14" t="s">
        <v>603</v>
      </c>
      <c r="G14" s="2" t="s">
        <v>18</v>
      </c>
      <c r="R14" s="3">
        <f t="shared" si="1"/>
        <v>0</v>
      </c>
      <c r="S14" s="1">
        <f t="shared" si="2"/>
        <v>48</v>
      </c>
      <c r="T14" t="e">
        <f t="shared" si="3"/>
        <v>#N/A</v>
      </c>
    </row>
    <row r="15" spans="1:22">
      <c r="A15" s="1" t="s">
        <v>336</v>
      </c>
      <c r="B15" s="97" t="s">
        <v>414</v>
      </c>
      <c r="C15" s="97"/>
      <c r="D15" s="97"/>
      <c r="F15" t="s">
        <v>604</v>
      </c>
      <c r="G15" s="2" t="s">
        <v>44</v>
      </c>
      <c r="R15" s="3">
        <f t="shared" si="1"/>
        <v>0</v>
      </c>
      <c r="S15" s="1">
        <f t="shared" si="2"/>
        <v>48</v>
      </c>
      <c r="T15" t="e">
        <f t="shared" si="3"/>
        <v>#N/A</v>
      </c>
    </row>
    <row r="16" spans="1:22">
      <c r="A16" s="107">
        <v>8</v>
      </c>
      <c r="B16" s="109" t="s">
        <v>1041</v>
      </c>
      <c r="C16" s="59" t="s">
        <v>21</v>
      </c>
      <c r="D16" s="121">
        <v>10</v>
      </c>
      <c r="E16" s="201">
        <f>IF(C16&lt;&gt;C15,D16,(D16+E15))</f>
        <v>10</v>
      </c>
      <c r="F16" t="s">
        <v>605</v>
      </c>
      <c r="G16" s="2" t="s">
        <v>606</v>
      </c>
      <c r="R16" s="3">
        <f t="shared" si="1"/>
        <v>0</v>
      </c>
      <c r="S16" s="1">
        <f t="shared" si="2"/>
        <v>48</v>
      </c>
      <c r="T16" t="e">
        <f t="shared" si="3"/>
        <v>#N/A</v>
      </c>
    </row>
    <row r="17" spans="1:20">
      <c r="A17" s="107">
        <v>12</v>
      </c>
      <c r="B17" s="109" t="s">
        <v>1757</v>
      </c>
      <c r="C17" s="59" t="s">
        <v>62</v>
      </c>
      <c r="D17" s="121">
        <v>2</v>
      </c>
      <c r="E17" s="201">
        <f t="shared" ref="E17:E27" si="4">IF(C17&lt;&gt;C16,D17,(D17+E16))</f>
        <v>2</v>
      </c>
      <c r="F17" t="s">
        <v>607</v>
      </c>
      <c r="G17" s="2" t="s">
        <v>45</v>
      </c>
      <c r="R17" s="3">
        <f t="shared" si="1"/>
        <v>0</v>
      </c>
      <c r="S17" s="1">
        <f t="shared" si="2"/>
        <v>48</v>
      </c>
      <c r="T17" t="e">
        <f t="shared" si="3"/>
        <v>#N/A</v>
      </c>
    </row>
    <row r="18" spans="1:20">
      <c r="A18" s="1">
        <v>2</v>
      </c>
      <c r="B18" t="s">
        <v>580</v>
      </c>
      <c r="C18" s="59" t="s">
        <v>534</v>
      </c>
      <c r="D18" s="122">
        <v>22</v>
      </c>
      <c r="E18" s="201">
        <f t="shared" si="4"/>
        <v>22</v>
      </c>
      <c r="F18" t="s">
        <v>608</v>
      </c>
      <c r="G18" s="2" t="s">
        <v>46</v>
      </c>
      <c r="R18" s="3">
        <f t="shared" si="1"/>
        <v>0</v>
      </c>
      <c r="S18" s="1">
        <f t="shared" si="2"/>
        <v>48</v>
      </c>
      <c r="T18" t="e">
        <f t="shared" si="3"/>
        <v>#N/A</v>
      </c>
    </row>
    <row r="19" spans="1:20">
      <c r="A19" s="107">
        <v>3</v>
      </c>
      <c r="B19" s="109" t="s">
        <v>1039</v>
      </c>
      <c r="C19" s="59" t="s">
        <v>534</v>
      </c>
      <c r="D19" s="121">
        <v>20</v>
      </c>
      <c r="E19" s="201">
        <f t="shared" si="4"/>
        <v>42</v>
      </c>
      <c r="F19" t="s">
        <v>609</v>
      </c>
      <c r="G19" s="2" t="s">
        <v>47</v>
      </c>
      <c r="R19" s="3">
        <f t="shared" si="1"/>
        <v>0</v>
      </c>
      <c r="S19" s="1">
        <f t="shared" si="2"/>
        <v>48</v>
      </c>
      <c r="T19" t="e">
        <f t="shared" si="3"/>
        <v>#N/A</v>
      </c>
    </row>
    <row r="20" spans="1:20">
      <c r="A20" s="107">
        <v>9</v>
      </c>
      <c r="B20" s="109" t="s">
        <v>1754</v>
      </c>
      <c r="C20" s="59" t="s">
        <v>75</v>
      </c>
      <c r="D20" s="121">
        <v>8</v>
      </c>
      <c r="E20" s="201">
        <f t="shared" si="4"/>
        <v>8</v>
      </c>
      <c r="F20" t="s">
        <v>610</v>
      </c>
      <c r="G20" s="2" t="s">
        <v>48</v>
      </c>
      <c r="R20" s="3">
        <f t="shared" si="1"/>
        <v>0</v>
      </c>
      <c r="S20" s="1">
        <f t="shared" si="2"/>
        <v>48</v>
      </c>
      <c r="T20" t="e">
        <f t="shared" si="3"/>
        <v>#N/A</v>
      </c>
    </row>
    <row r="21" spans="1:20">
      <c r="A21" s="107">
        <v>7</v>
      </c>
      <c r="B21" s="109" t="s">
        <v>1197</v>
      </c>
      <c r="C21" s="59" t="s">
        <v>78</v>
      </c>
      <c r="D21" s="121">
        <v>12</v>
      </c>
      <c r="E21" s="201">
        <f t="shared" si="4"/>
        <v>12</v>
      </c>
      <c r="F21" t="s">
        <v>611</v>
      </c>
      <c r="G21" s="2" t="s">
        <v>612</v>
      </c>
      <c r="R21" s="3">
        <f t="shared" si="1"/>
        <v>0</v>
      </c>
      <c r="S21" s="1">
        <f t="shared" si="2"/>
        <v>48</v>
      </c>
      <c r="T21" t="e">
        <f t="shared" si="3"/>
        <v>#N/A</v>
      </c>
    </row>
    <row r="22" spans="1:20">
      <c r="A22" s="1">
        <v>10</v>
      </c>
      <c r="B22" t="s">
        <v>1755</v>
      </c>
      <c r="C22" s="59" t="s">
        <v>121</v>
      </c>
      <c r="D22" s="122">
        <v>6</v>
      </c>
      <c r="E22" s="201">
        <f t="shared" si="4"/>
        <v>6</v>
      </c>
      <c r="F22" t="s">
        <v>613</v>
      </c>
      <c r="G22" s="2" t="s">
        <v>49</v>
      </c>
      <c r="R22" s="3">
        <f t="shared" si="1"/>
        <v>0</v>
      </c>
      <c r="S22" s="1">
        <f t="shared" si="2"/>
        <v>48</v>
      </c>
      <c r="T22" t="e">
        <f t="shared" si="3"/>
        <v>#N/A</v>
      </c>
    </row>
    <row r="23" spans="1:20">
      <c r="A23" s="107">
        <v>1</v>
      </c>
      <c r="B23" s="109" t="s">
        <v>579</v>
      </c>
      <c r="C23" s="94" t="s">
        <v>162</v>
      </c>
      <c r="D23" s="121">
        <v>24</v>
      </c>
      <c r="E23" s="201">
        <f t="shared" si="4"/>
        <v>24</v>
      </c>
      <c r="F23" t="s">
        <v>614</v>
      </c>
      <c r="G23" s="2" t="s">
        <v>50</v>
      </c>
      <c r="R23" s="3">
        <f t="shared" si="1"/>
        <v>0</v>
      </c>
      <c r="S23" s="1">
        <f t="shared" si="2"/>
        <v>48</v>
      </c>
      <c r="T23" t="e">
        <f t="shared" si="3"/>
        <v>#N/A</v>
      </c>
    </row>
    <row r="24" spans="1:20">
      <c r="A24" s="1">
        <v>11</v>
      </c>
      <c r="B24" t="s">
        <v>1756</v>
      </c>
      <c r="C24" s="59" t="s">
        <v>178</v>
      </c>
      <c r="D24" s="122">
        <v>4</v>
      </c>
      <c r="E24" s="201">
        <f t="shared" si="4"/>
        <v>4</v>
      </c>
      <c r="F24" t="s">
        <v>615</v>
      </c>
      <c r="G24" s="2" t="s">
        <v>51</v>
      </c>
      <c r="R24" s="3">
        <f t="shared" si="1"/>
        <v>0</v>
      </c>
      <c r="S24" s="1">
        <f t="shared" si="2"/>
        <v>48</v>
      </c>
      <c r="T24" t="e">
        <f t="shared" si="3"/>
        <v>#N/A</v>
      </c>
    </row>
    <row r="25" spans="1:20">
      <c r="A25" s="1">
        <v>6</v>
      </c>
      <c r="B25" t="s">
        <v>1042</v>
      </c>
      <c r="C25" s="59" t="s">
        <v>187</v>
      </c>
      <c r="D25" s="122">
        <v>14</v>
      </c>
      <c r="E25" s="201">
        <f t="shared" si="4"/>
        <v>14</v>
      </c>
      <c r="F25" t="s">
        <v>616</v>
      </c>
      <c r="G25" s="2" t="s">
        <v>52</v>
      </c>
      <c r="R25" s="3">
        <f t="shared" si="1"/>
        <v>0</v>
      </c>
      <c r="S25" s="1">
        <f t="shared" si="2"/>
        <v>48</v>
      </c>
      <c r="T25" t="e">
        <f t="shared" si="3"/>
        <v>#N/A</v>
      </c>
    </row>
    <row r="26" spans="1:20">
      <c r="A26" s="107">
        <v>5</v>
      </c>
      <c r="B26" s="109" t="s">
        <v>1198</v>
      </c>
      <c r="C26" s="59" t="s">
        <v>33</v>
      </c>
      <c r="D26" s="121">
        <v>16</v>
      </c>
      <c r="E26" s="201">
        <f t="shared" si="4"/>
        <v>16</v>
      </c>
      <c r="F26" t="s">
        <v>617</v>
      </c>
      <c r="G26" s="2" t="s">
        <v>53</v>
      </c>
      <c r="R26" s="3">
        <f t="shared" si="1"/>
        <v>0</v>
      </c>
      <c r="S26" s="1">
        <f t="shared" si="2"/>
        <v>48</v>
      </c>
      <c r="T26" t="e">
        <f t="shared" si="3"/>
        <v>#N/A</v>
      </c>
    </row>
    <row r="27" spans="1:20">
      <c r="A27" s="107">
        <v>4</v>
      </c>
      <c r="B27" s="109" t="s">
        <v>1038</v>
      </c>
      <c r="C27" s="94" t="s">
        <v>535</v>
      </c>
      <c r="D27" s="121">
        <v>18</v>
      </c>
      <c r="E27" s="201">
        <f t="shared" si="4"/>
        <v>18</v>
      </c>
      <c r="F27" t="s">
        <v>618</v>
      </c>
      <c r="G27" s="2" t="s">
        <v>54</v>
      </c>
      <c r="R27" s="3">
        <f t="shared" si="1"/>
        <v>0</v>
      </c>
      <c r="S27" s="1">
        <f t="shared" si="2"/>
        <v>48</v>
      </c>
      <c r="T27" t="e">
        <f t="shared" si="3"/>
        <v>#N/A</v>
      </c>
    </row>
    <row r="28" spans="1:20">
      <c r="F28" t="s">
        <v>619</v>
      </c>
      <c r="G28" s="2" t="s">
        <v>620</v>
      </c>
      <c r="R28" s="3">
        <f t="shared" si="1"/>
        <v>0</v>
      </c>
      <c r="S28" s="1">
        <f t="shared" si="2"/>
        <v>48</v>
      </c>
      <c r="T28" t="e">
        <f t="shared" si="3"/>
        <v>#N/A</v>
      </c>
    </row>
    <row r="29" spans="1:20">
      <c r="A29" s="1" t="s">
        <v>337</v>
      </c>
      <c r="B29" s="97" t="s">
        <v>1201</v>
      </c>
      <c r="C29" s="97"/>
      <c r="D29" s="97"/>
      <c r="F29" t="s">
        <v>621</v>
      </c>
      <c r="G29" s="2" t="s">
        <v>28</v>
      </c>
      <c r="R29" s="3">
        <f t="shared" si="1"/>
        <v>0</v>
      </c>
      <c r="S29" s="1">
        <f t="shared" si="2"/>
        <v>48</v>
      </c>
      <c r="T29" t="e">
        <f t="shared" si="3"/>
        <v>#N/A</v>
      </c>
    </row>
    <row r="30" spans="1:20">
      <c r="A30" s="107">
        <v>1</v>
      </c>
      <c r="B30" s="108" t="s">
        <v>1043</v>
      </c>
      <c r="C30" s="94" t="s">
        <v>121</v>
      </c>
      <c r="D30" s="121">
        <v>24</v>
      </c>
      <c r="E30" s="201">
        <f>IF(C30&lt;&gt;C29,D30,(D30+E29))</f>
        <v>24</v>
      </c>
      <c r="F30" t="s">
        <v>622</v>
      </c>
      <c r="G30" s="2" t="s">
        <v>55</v>
      </c>
      <c r="R30" s="3">
        <f t="shared" si="1"/>
        <v>0</v>
      </c>
      <c r="S30" s="1">
        <f t="shared" si="2"/>
        <v>48</v>
      </c>
      <c r="T30" t="e">
        <f t="shared" si="3"/>
        <v>#N/A</v>
      </c>
    </row>
    <row r="31" spans="1:20">
      <c r="A31" s="107">
        <v>3</v>
      </c>
      <c r="B31" s="108" t="s">
        <v>575</v>
      </c>
      <c r="C31" s="59" t="s">
        <v>121</v>
      </c>
      <c r="D31" s="121">
        <v>20</v>
      </c>
      <c r="E31" s="201">
        <f t="shared" ref="E31:E41" si="5">IF(C31&lt;&gt;C30,D31,(D31+E30))</f>
        <v>44</v>
      </c>
      <c r="F31" t="s">
        <v>623</v>
      </c>
      <c r="G31" s="2" t="s">
        <v>56</v>
      </c>
      <c r="R31" s="3">
        <f t="shared" si="1"/>
        <v>0</v>
      </c>
      <c r="S31" s="1">
        <f t="shared" si="2"/>
        <v>48</v>
      </c>
      <c r="T31" t="e">
        <f t="shared" si="3"/>
        <v>#N/A</v>
      </c>
    </row>
    <row r="32" spans="1:20">
      <c r="A32" s="107">
        <v>5</v>
      </c>
      <c r="B32" s="108" t="s">
        <v>1748</v>
      </c>
      <c r="C32" s="59" t="s">
        <v>136</v>
      </c>
      <c r="D32" s="121">
        <v>16</v>
      </c>
      <c r="E32" s="201">
        <f t="shared" si="5"/>
        <v>16</v>
      </c>
      <c r="F32" t="s">
        <v>624</v>
      </c>
      <c r="G32" s="2" t="s">
        <v>57</v>
      </c>
      <c r="R32" s="3">
        <f t="shared" si="1"/>
        <v>0</v>
      </c>
      <c r="S32" s="1">
        <f t="shared" si="2"/>
        <v>48</v>
      </c>
      <c r="T32" t="e">
        <f t="shared" si="3"/>
        <v>#N/A</v>
      </c>
    </row>
    <row r="33" spans="1:20">
      <c r="A33" s="107">
        <v>9</v>
      </c>
      <c r="B33" s="108" t="s">
        <v>1751</v>
      </c>
      <c r="C33" s="59" t="s">
        <v>136</v>
      </c>
      <c r="D33" s="121">
        <v>8</v>
      </c>
      <c r="E33" s="201">
        <f t="shared" si="5"/>
        <v>24</v>
      </c>
      <c r="F33" t="s">
        <v>625</v>
      </c>
      <c r="G33" s="2" t="s">
        <v>6</v>
      </c>
      <c r="N33" s="1">
        <v>12</v>
      </c>
      <c r="O33" s="1">
        <v>12</v>
      </c>
      <c r="R33" s="3">
        <f t="shared" si="1"/>
        <v>24</v>
      </c>
      <c r="S33" s="1">
        <f t="shared" si="2"/>
        <v>16</v>
      </c>
      <c r="T33" t="e">
        <f t="shared" si="3"/>
        <v>#N/A</v>
      </c>
    </row>
    <row r="34" spans="1:20">
      <c r="A34" s="107">
        <v>6</v>
      </c>
      <c r="B34" s="108" t="s">
        <v>1749</v>
      </c>
      <c r="C34" s="59" t="s">
        <v>155</v>
      </c>
      <c r="D34" s="121">
        <v>14</v>
      </c>
      <c r="E34" s="201">
        <f t="shared" si="5"/>
        <v>14</v>
      </c>
      <c r="F34" t="s">
        <v>626</v>
      </c>
      <c r="G34" s="2" t="s">
        <v>58</v>
      </c>
      <c r="R34" s="3">
        <f t="shared" si="1"/>
        <v>0</v>
      </c>
      <c r="S34" s="1">
        <f t="shared" si="2"/>
        <v>48</v>
      </c>
      <c r="T34" t="e">
        <f t="shared" si="3"/>
        <v>#N/A</v>
      </c>
    </row>
    <row r="35" spans="1:20">
      <c r="A35" s="107">
        <v>4</v>
      </c>
      <c r="B35" s="108" t="s">
        <v>1088</v>
      </c>
      <c r="C35" s="94" t="s">
        <v>207</v>
      </c>
      <c r="D35" s="121">
        <v>18</v>
      </c>
      <c r="E35" s="201">
        <f t="shared" si="5"/>
        <v>18</v>
      </c>
      <c r="F35" t="s">
        <v>627</v>
      </c>
      <c r="G35" s="2" t="s">
        <v>628</v>
      </c>
      <c r="R35" s="3">
        <f t="shared" si="1"/>
        <v>0</v>
      </c>
      <c r="S35" s="1">
        <f t="shared" si="2"/>
        <v>48</v>
      </c>
      <c r="T35" t="e">
        <f t="shared" si="3"/>
        <v>#N/A</v>
      </c>
    </row>
    <row r="36" spans="1:20">
      <c r="A36" s="107">
        <v>7</v>
      </c>
      <c r="B36" s="108" t="s">
        <v>1750</v>
      </c>
      <c r="C36" s="59" t="s">
        <v>207</v>
      </c>
      <c r="D36" s="121">
        <v>12</v>
      </c>
      <c r="E36" s="201">
        <f t="shared" si="5"/>
        <v>30</v>
      </c>
      <c r="F36" t="s">
        <v>629</v>
      </c>
      <c r="G36" s="2" t="s">
        <v>59</v>
      </c>
      <c r="R36" s="3">
        <f t="shared" si="1"/>
        <v>0</v>
      </c>
      <c r="S36" s="1">
        <f t="shared" si="2"/>
        <v>48</v>
      </c>
      <c r="T36" t="e">
        <f t="shared" si="3"/>
        <v>#N/A</v>
      </c>
    </row>
    <row r="37" spans="1:20">
      <c r="A37" s="107">
        <v>8</v>
      </c>
      <c r="B37" s="108" t="s">
        <v>1736</v>
      </c>
      <c r="C37" s="59" t="s">
        <v>207</v>
      </c>
      <c r="D37" s="121">
        <v>10</v>
      </c>
      <c r="E37" s="201">
        <f t="shared" si="5"/>
        <v>40</v>
      </c>
      <c r="F37" t="s">
        <v>630</v>
      </c>
      <c r="G37" s="2" t="s">
        <v>60</v>
      </c>
      <c r="R37" s="3">
        <f t="shared" si="1"/>
        <v>0</v>
      </c>
      <c r="S37" s="1">
        <f t="shared" si="2"/>
        <v>48</v>
      </c>
      <c r="T37" t="e">
        <f t="shared" si="3"/>
        <v>#N/A</v>
      </c>
    </row>
    <row r="38" spans="1:20">
      <c r="A38" s="107">
        <v>2</v>
      </c>
      <c r="B38" s="108" t="s">
        <v>1046</v>
      </c>
      <c r="C38" s="59" t="s">
        <v>14</v>
      </c>
      <c r="D38" s="121">
        <v>22</v>
      </c>
      <c r="E38" s="201">
        <f t="shared" si="5"/>
        <v>22</v>
      </c>
      <c r="F38" t="s">
        <v>631</v>
      </c>
      <c r="G38" s="2" t="s">
        <v>61</v>
      </c>
      <c r="R38" s="3">
        <f t="shared" si="1"/>
        <v>0</v>
      </c>
      <c r="S38" s="1">
        <f t="shared" si="2"/>
        <v>48</v>
      </c>
      <c r="T38" t="e">
        <f t="shared" si="3"/>
        <v>#N/A</v>
      </c>
    </row>
    <row r="39" spans="1:20">
      <c r="A39" s="107">
        <v>12</v>
      </c>
      <c r="B39" s="108" t="s">
        <v>1753</v>
      </c>
      <c r="C39" s="59" t="s">
        <v>281</v>
      </c>
      <c r="D39" s="121">
        <v>2</v>
      </c>
      <c r="E39" s="201">
        <f t="shared" si="5"/>
        <v>2</v>
      </c>
      <c r="F39" t="s">
        <v>632</v>
      </c>
      <c r="G39" s="2" t="s">
        <v>62</v>
      </c>
      <c r="I39" s="1">
        <v>2</v>
      </c>
      <c r="K39" s="1">
        <v>6</v>
      </c>
      <c r="R39" s="3">
        <f t="shared" si="1"/>
        <v>8</v>
      </c>
      <c r="S39" s="1">
        <f t="shared" si="2"/>
        <v>36</v>
      </c>
      <c r="T39" t="e">
        <f t="shared" si="3"/>
        <v>#N/A</v>
      </c>
    </row>
    <row r="40" spans="1:20">
      <c r="A40" s="107">
        <v>11</v>
      </c>
      <c r="B40" s="108" t="s">
        <v>1037</v>
      </c>
      <c r="C40" s="59" t="s">
        <v>311</v>
      </c>
      <c r="D40" s="121">
        <v>4</v>
      </c>
      <c r="E40" s="201">
        <f t="shared" si="5"/>
        <v>4</v>
      </c>
      <c r="F40" t="s">
        <v>633</v>
      </c>
      <c r="G40" s="2" t="s">
        <v>63</v>
      </c>
      <c r="R40" s="3">
        <f t="shared" si="1"/>
        <v>0</v>
      </c>
      <c r="S40" s="1">
        <f t="shared" si="2"/>
        <v>48</v>
      </c>
      <c r="T40" t="e">
        <f t="shared" si="3"/>
        <v>#N/A</v>
      </c>
    </row>
    <row r="41" spans="1:20">
      <c r="A41" s="107">
        <v>10</v>
      </c>
      <c r="B41" s="108" t="s">
        <v>1752</v>
      </c>
      <c r="C41" s="59" t="s">
        <v>326</v>
      </c>
      <c r="D41" s="121">
        <v>6</v>
      </c>
      <c r="E41" s="201">
        <f t="shared" si="5"/>
        <v>6</v>
      </c>
      <c r="F41" t="s">
        <v>634</v>
      </c>
      <c r="G41" s="2" t="s">
        <v>64</v>
      </c>
      <c r="R41" s="3">
        <f t="shared" si="1"/>
        <v>0</v>
      </c>
      <c r="S41" s="1">
        <f t="shared" si="2"/>
        <v>48</v>
      </c>
      <c r="T41" t="e">
        <f t="shared" si="3"/>
        <v>#N/A</v>
      </c>
    </row>
    <row r="42" spans="1:20">
      <c r="F42" t="s">
        <v>635</v>
      </c>
      <c r="G42" s="2" t="s">
        <v>65</v>
      </c>
      <c r="R42" s="3">
        <f t="shared" si="1"/>
        <v>0</v>
      </c>
      <c r="S42" s="1">
        <f t="shared" si="2"/>
        <v>48</v>
      </c>
      <c r="T42" t="e">
        <f t="shared" si="3"/>
        <v>#N/A</v>
      </c>
    </row>
    <row r="43" spans="1:20">
      <c r="A43" s="1" t="s">
        <v>338</v>
      </c>
      <c r="B43" s="97" t="s">
        <v>412</v>
      </c>
      <c r="C43" s="97"/>
      <c r="D43" s="97"/>
      <c r="F43" t="s">
        <v>636</v>
      </c>
      <c r="G43" s="2" t="s">
        <v>66</v>
      </c>
      <c r="R43" s="3">
        <f t="shared" si="1"/>
        <v>0</v>
      </c>
      <c r="S43" s="1">
        <f t="shared" si="2"/>
        <v>48</v>
      </c>
      <c r="T43" t="e">
        <f t="shared" si="3"/>
        <v>#N/A</v>
      </c>
    </row>
    <row r="44" spans="1:20">
      <c r="A44" s="107">
        <v>10</v>
      </c>
      <c r="B44" s="108" t="s">
        <v>1057</v>
      </c>
      <c r="C44" s="59" t="s">
        <v>62</v>
      </c>
      <c r="D44" s="121">
        <v>6</v>
      </c>
      <c r="E44" s="201">
        <f>IF(C44&lt;&gt;C43,D44,(D44+E43))</f>
        <v>6</v>
      </c>
      <c r="F44" t="s">
        <v>637</v>
      </c>
      <c r="G44" s="2" t="s">
        <v>67</v>
      </c>
      <c r="R44" s="3">
        <f t="shared" si="1"/>
        <v>0</v>
      </c>
      <c r="S44" s="1">
        <f t="shared" si="2"/>
        <v>48</v>
      </c>
      <c r="T44" t="e">
        <f t="shared" si="3"/>
        <v>#N/A</v>
      </c>
    </row>
    <row r="45" spans="1:20">
      <c r="A45" s="107">
        <v>7</v>
      </c>
      <c r="B45" s="108" t="s">
        <v>1050</v>
      </c>
      <c r="C45" s="59" t="s">
        <v>144</v>
      </c>
      <c r="D45" s="121">
        <v>12</v>
      </c>
      <c r="E45" s="201">
        <f t="shared" ref="E45:E55" si="6">IF(C45&lt;&gt;C44,D45,(D45+E44))</f>
        <v>12</v>
      </c>
      <c r="F45" t="s">
        <v>638</v>
      </c>
      <c r="G45" s="2" t="s">
        <v>68</v>
      </c>
      <c r="R45" s="3">
        <f t="shared" si="1"/>
        <v>0</v>
      </c>
      <c r="S45" s="1">
        <f t="shared" si="2"/>
        <v>48</v>
      </c>
      <c r="T45" t="e">
        <f t="shared" si="3"/>
        <v>#N/A</v>
      </c>
    </row>
    <row r="46" spans="1:20">
      <c r="A46" s="107">
        <v>4</v>
      </c>
      <c r="B46" s="108" t="s">
        <v>1052</v>
      </c>
      <c r="C46" s="94" t="s">
        <v>1656</v>
      </c>
      <c r="D46" s="121">
        <v>18</v>
      </c>
      <c r="E46" s="201">
        <f t="shared" si="6"/>
        <v>18</v>
      </c>
      <c r="F46" t="s">
        <v>639</v>
      </c>
      <c r="G46" s="2" t="s">
        <v>69</v>
      </c>
      <c r="R46" s="3">
        <f t="shared" si="1"/>
        <v>0</v>
      </c>
      <c r="S46" s="1">
        <f t="shared" si="2"/>
        <v>48</v>
      </c>
      <c r="T46" t="e">
        <f t="shared" si="3"/>
        <v>#N/A</v>
      </c>
    </row>
    <row r="47" spans="1:20">
      <c r="A47" s="107">
        <v>3</v>
      </c>
      <c r="B47" s="108" t="s">
        <v>559</v>
      </c>
      <c r="C47" s="59" t="s">
        <v>155</v>
      </c>
      <c r="D47" s="121">
        <v>20</v>
      </c>
      <c r="E47" s="201">
        <f t="shared" si="6"/>
        <v>20</v>
      </c>
      <c r="F47" t="s">
        <v>640</v>
      </c>
      <c r="G47" s="2" t="s">
        <v>70</v>
      </c>
      <c r="R47" s="3">
        <f t="shared" si="1"/>
        <v>0</v>
      </c>
      <c r="S47" s="1">
        <f t="shared" si="2"/>
        <v>48</v>
      </c>
      <c r="T47" t="e">
        <f t="shared" si="3"/>
        <v>#N/A</v>
      </c>
    </row>
    <row r="48" spans="1:20">
      <c r="A48" s="107">
        <v>1</v>
      </c>
      <c r="B48" s="108" t="s">
        <v>525</v>
      </c>
      <c r="C48" s="94" t="s">
        <v>162</v>
      </c>
      <c r="D48" s="121">
        <v>24</v>
      </c>
      <c r="E48" s="201">
        <f t="shared" si="6"/>
        <v>24</v>
      </c>
      <c r="F48" t="s">
        <v>641</v>
      </c>
      <c r="G48" s="2" t="s">
        <v>71</v>
      </c>
      <c r="R48" s="3">
        <f t="shared" si="1"/>
        <v>0</v>
      </c>
      <c r="S48" s="1">
        <f t="shared" si="2"/>
        <v>48</v>
      </c>
      <c r="T48" t="e">
        <f t="shared" si="3"/>
        <v>#N/A</v>
      </c>
    </row>
    <row r="49" spans="1:20">
      <c r="A49" s="107">
        <v>2</v>
      </c>
      <c r="B49" s="108" t="s">
        <v>1044</v>
      </c>
      <c r="C49" s="59" t="s">
        <v>162</v>
      </c>
      <c r="D49" s="121">
        <v>22</v>
      </c>
      <c r="E49" s="201">
        <f t="shared" si="6"/>
        <v>46</v>
      </c>
      <c r="F49" t="s">
        <v>642</v>
      </c>
      <c r="G49" s="2" t="s">
        <v>72</v>
      </c>
      <c r="R49" s="3">
        <f t="shared" si="1"/>
        <v>0</v>
      </c>
      <c r="S49" s="1">
        <f t="shared" si="2"/>
        <v>48</v>
      </c>
      <c r="T49" t="e">
        <f t="shared" si="3"/>
        <v>#N/A</v>
      </c>
    </row>
    <row r="50" spans="1:20">
      <c r="A50" s="107">
        <v>8</v>
      </c>
      <c r="B50" s="108" t="s">
        <v>1053</v>
      </c>
      <c r="C50" s="59" t="s">
        <v>174</v>
      </c>
      <c r="D50" s="121">
        <v>10</v>
      </c>
      <c r="E50" s="201">
        <f t="shared" si="6"/>
        <v>10</v>
      </c>
      <c r="F50" t="s">
        <v>643</v>
      </c>
      <c r="G50" s="2" t="s">
        <v>73</v>
      </c>
      <c r="R50" s="3">
        <f t="shared" si="1"/>
        <v>0</v>
      </c>
      <c r="S50" s="1">
        <f t="shared" si="2"/>
        <v>48</v>
      </c>
      <c r="T50" t="e">
        <f t="shared" si="3"/>
        <v>#N/A</v>
      </c>
    </row>
    <row r="51" spans="1:20">
      <c r="A51" s="107">
        <v>5</v>
      </c>
      <c r="B51" s="108" t="s">
        <v>1055</v>
      </c>
      <c r="C51" s="59" t="s">
        <v>212</v>
      </c>
      <c r="D51" s="121">
        <v>16</v>
      </c>
      <c r="E51" s="201">
        <f t="shared" si="6"/>
        <v>16</v>
      </c>
      <c r="F51" t="s">
        <v>644</v>
      </c>
      <c r="G51" s="2" t="s">
        <v>534</v>
      </c>
      <c r="I51" s="1">
        <v>42</v>
      </c>
      <c r="N51" s="1">
        <v>2</v>
      </c>
      <c r="R51" s="3">
        <f t="shared" si="1"/>
        <v>44</v>
      </c>
      <c r="S51" s="1">
        <f t="shared" si="2"/>
        <v>7</v>
      </c>
      <c r="T51">
        <f t="shared" si="3"/>
        <v>12</v>
      </c>
    </row>
    <row r="52" spans="1:20">
      <c r="A52" s="107">
        <v>6</v>
      </c>
      <c r="B52" s="108" t="s">
        <v>1048</v>
      </c>
      <c r="C52" s="59" t="s">
        <v>230</v>
      </c>
      <c r="D52" s="121">
        <v>14</v>
      </c>
      <c r="E52" s="201">
        <f t="shared" si="6"/>
        <v>14</v>
      </c>
      <c r="F52" t="s">
        <v>645</v>
      </c>
      <c r="G52" s="2" t="s">
        <v>540</v>
      </c>
      <c r="R52" s="3">
        <f t="shared" si="1"/>
        <v>0</v>
      </c>
      <c r="S52" s="1">
        <f t="shared" si="2"/>
        <v>48</v>
      </c>
      <c r="T52" t="e">
        <f t="shared" si="3"/>
        <v>#N/A</v>
      </c>
    </row>
    <row r="53" spans="1:20">
      <c r="A53" s="107">
        <v>9</v>
      </c>
      <c r="B53" s="108" t="s">
        <v>1051</v>
      </c>
      <c r="C53" s="59" t="s">
        <v>230</v>
      </c>
      <c r="D53" s="121">
        <v>8</v>
      </c>
      <c r="E53" s="201">
        <f t="shared" si="6"/>
        <v>22</v>
      </c>
      <c r="F53" t="s">
        <v>646</v>
      </c>
      <c r="G53" s="2" t="s">
        <v>647</v>
      </c>
      <c r="R53" s="3">
        <f t="shared" si="1"/>
        <v>0</v>
      </c>
      <c r="S53" s="1">
        <f t="shared" si="2"/>
        <v>48</v>
      </c>
      <c r="T53" t="e">
        <f t="shared" si="3"/>
        <v>#N/A</v>
      </c>
    </row>
    <row r="54" spans="1:20">
      <c r="A54" s="107">
        <v>12</v>
      </c>
      <c r="B54" s="108" t="s">
        <v>1747</v>
      </c>
      <c r="C54" s="59" t="s">
        <v>244</v>
      </c>
      <c r="D54" s="121">
        <v>2</v>
      </c>
      <c r="E54" s="201">
        <f t="shared" si="6"/>
        <v>2</v>
      </c>
      <c r="F54" t="s">
        <v>648</v>
      </c>
      <c r="G54" s="2" t="s">
        <v>74</v>
      </c>
      <c r="R54" s="3">
        <f t="shared" si="1"/>
        <v>0</v>
      </c>
      <c r="S54" s="1">
        <f t="shared" si="2"/>
        <v>48</v>
      </c>
      <c r="T54" t="e">
        <f t="shared" si="3"/>
        <v>#N/A</v>
      </c>
    </row>
    <row r="55" spans="1:20">
      <c r="A55" s="107">
        <v>11</v>
      </c>
      <c r="B55" s="108" t="s">
        <v>1071</v>
      </c>
      <c r="C55" s="59" t="s">
        <v>536</v>
      </c>
      <c r="D55" s="121">
        <v>4</v>
      </c>
      <c r="E55" s="201">
        <f t="shared" si="6"/>
        <v>4</v>
      </c>
      <c r="F55" t="s">
        <v>649</v>
      </c>
      <c r="G55" s="2" t="s">
        <v>75</v>
      </c>
      <c r="I55" s="1">
        <v>8</v>
      </c>
      <c r="R55" s="3">
        <f t="shared" si="1"/>
        <v>8</v>
      </c>
      <c r="S55" s="1">
        <f t="shared" si="2"/>
        <v>36</v>
      </c>
      <c r="T55" t="e">
        <f t="shared" si="3"/>
        <v>#N/A</v>
      </c>
    </row>
    <row r="56" spans="1:20">
      <c r="F56" t="s">
        <v>650</v>
      </c>
      <c r="G56" s="2" t="s">
        <v>76</v>
      </c>
      <c r="R56" s="3">
        <f t="shared" si="1"/>
        <v>0</v>
      </c>
      <c r="S56" s="1">
        <f t="shared" si="2"/>
        <v>48</v>
      </c>
      <c r="T56" t="e">
        <f t="shared" si="3"/>
        <v>#N/A</v>
      </c>
    </row>
    <row r="57" spans="1:20">
      <c r="A57" s="95" t="s">
        <v>339</v>
      </c>
      <c r="B57" s="97" t="s">
        <v>1202</v>
      </c>
      <c r="C57" s="97"/>
      <c r="D57" s="97"/>
      <c r="F57" t="s">
        <v>651</v>
      </c>
      <c r="G57" s="2" t="s">
        <v>77</v>
      </c>
      <c r="R57" s="3">
        <f t="shared" si="1"/>
        <v>0</v>
      </c>
      <c r="S57" s="1">
        <f t="shared" si="2"/>
        <v>48</v>
      </c>
      <c r="T57" t="e">
        <f t="shared" si="3"/>
        <v>#N/A</v>
      </c>
    </row>
    <row r="58" spans="1:20">
      <c r="A58" s="107">
        <v>3</v>
      </c>
      <c r="B58" s="108" t="s">
        <v>585</v>
      </c>
      <c r="C58" s="59" t="s">
        <v>121</v>
      </c>
      <c r="D58" s="121">
        <v>20</v>
      </c>
      <c r="E58" s="201">
        <f>IF(C58&lt;&gt;C57,D58,(D58+E57))</f>
        <v>20</v>
      </c>
      <c r="F58" t="s">
        <v>652</v>
      </c>
      <c r="G58" s="2" t="s">
        <v>78</v>
      </c>
      <c r="I58" s="1">
        <v>12</v>
      </c>
      <c r="M58" s="1">
        <v>14</v>
      </c>
      <c r="O58" s="1">
        <v>14</v>
      </c>
      <c r="R58" s="3">
        <f t="shared" si="1"/>
        <v>40</v>
      </c>
      <c r="S58" s="1">
        <f t="shared" si="2"/>
        <v>10</v>
      </c>
      <c r="T58">
        <f t="shared" si="3"/>
        <v>6</v>
      </c>
    </row>
    <row r="59" spans="1:20">
      <c r="A59" s="107">
        <v>8</v>
      </c>
      <c r="B59" s="108" t="s">
        <v>1054</v>
      </c>
      <c r="C59" s="59" t="s">
        <v>121</v>
      </c>
      <c r="D59" s="121">
        <v>10</v>
      </c>
      <c r="E59" s="201">
        <f t="shared" ref="E59:E69" si="7">IF(C59&lt;&gt;C58,D59,(D59+E58))</f>
        <v>30</v>
      </c>
      <c r="F59" t="s">
        <v>653</v>
      </c>
      <c r="G59" s="2" t="s">
        <v>79</v>
      </c>
      <c r="R59" s="3">
        <f t="shared" si="1"/>
        <v>0</v>
      </c>
      <c r="S59" s="1">
        <f t="shared" si="2"/>
        <v>48</v>
      </c>
      <c r="T59" t="e">
        <f t="shared" si="3"/>
        <v>#N/A</v>
      </c>
    </row>
    <row r="60" spans="1:20">
      <c r="A60" s="107">
        <v>11</v>
      </c>
      <c r="B60" s="108" t="s">
        <v>1727</v>
      </c>
      <c r="C60" s="59" t="s">
        <v>124</v>
      </c>
      <c r="D60" s="121">
        <v>4</v>
      </c>
      <c r="E60" s="201">
        <f t="shared" si="7"/>
        <v>4</v>
      </c>
      <c r="F60" t="s">
        <v>654</v>
      </c>
      <c r="G60" s="2" t="s">
        <v>80</v>
      </c>
      <c r="N60" s="1">
        <v>22</v>
      </c>
      <c r="R60" s="3">
        <f t="shared" si="1"/>
        <v>22</v>
      </c>
      <c r="S60" s="1">
        <f t="shared" si="2"/>
        <v>18</v>
      </c>
      <c r="T60" t="e">
        <f t="shared" si="3"/>
        <v>#N/A</v>
      </c>
    </row>
    <row r="61" spans="1:20">
      <c r="A61" s="107">
        <v>10</v>
      </c>
      <c r="B61" s="108" t="s">
        <v>1726</v>
      </c>
      <c r="C61" s="59" t="s">
        <v>154</v>
      </c>
      <c r="D61" s="121">
        <v>6</v>
      </c>
      <c r="E61" s="201">
        <f t="shared" si="7"/>
        <v>6</v>
      </c>
      <c r="F61" t="s">
        <v>655</v>
      </c>
      <c r="G61" s="2" t="s">
        <v>81</v>
      </c>
      <c r="R61" s="3">
        <f t="shared" si="1"/>
        <v>0</v>
      </c>
      <c r="S61" s="1">
        <f t="shared" si="2"/>
        <v>48</v>
      </c>
      <c r="T61" t="e">
        <f t="shared" si="3"/>
        <v>#N/A</v>
      </c>
    </row>
    <row r="62" spans="1:20">
      <c r="A62" s="107">
        <v>1</v>
      </c>
      <c r="B62" s="108" t="s">
        <v>560</v>
      </c>
      <c r="C62" s="94" t="s">
        <v>162</v>
      </c>
      <c r="D62" s="121">
        <v>24</v>
      </c>
      <c r="E62" s="201">
        <f t="shared" si="7"/>
        <v>24</v>
      </c>
      <c r="F62" t="s">
        <v>656</v>
      </c>
      <c r="G62" s="2" t="s">
        <v>82</v>
      </c>
      <c r="R62" s="3">
        <f t="shared" si="1"/>
        <v>0</v>
      </c>
      <c r="S62" s="1">
        <f t="shared" si="2"/>
        <v>48</v>
      </c>
      <c r="T62" t="e">
        <f t="shared" si="3"/>
        <v>#N/A</v>
      </c>
    </row>
    <row r="63" spans="1:20">
      <c r="A63" s="107">
        <v>2</v>
      </c>
      <c r="B63" s="108" t="s">
        <v>1424</v>
      </c>
      <c r="C63" s="59" t="s">
        <v>162</v>
      </c>
      <c r="D63" s="121">
        <v>22</v>
      </c>
      <c r="E63" s="201">
        <f t="shared" si="7"/>
        <v>46</v>
      </c>
      <c r="F63" t="s">
        <v>657</v>
      </c>
      <c r="G63" s="2" t="s">
        <v>83</v>
      </c>
      <c r="R63" s="3">
        <f t="shared" si="1"/>
        <v>0</v>
      </c>
      <c r="S63" s="1">
        <f t="shared" si="2"/>
        <v>48</v>
      </c>
      <c r="T63" t="e">
        <f t="shared" si="3"/>
        <v>#N/A</v>
      </c>
    </row>
    <row r="64" spans="1:20">
      <c r="A64" s="107">
        <v>6</v>
      </c>
      <c r="B64" s="108" t="s">
        <v>1059</v>
      </c>
      <c r="C64" s="59" t="s">
        <v>409</v>
      </c>
      <c r="D64" s="121">
        <v>14</v>
      </c>
      <c r="E64" s="201">
        <f t="shared" si="7"/>
        <v>14</v>
      </c>
      <c r="F64" t="s">
        <v>658</v>
      </c>
      <c r="G64" s="2" t="s">
        <v>84</v>
      </c>
      <c r="R64" s="3">
        <f t="shared" si="1"/>
        <v>0</v>
      </c>
      <c r="S64" s="1">
        <f t="shared" si="2"/>
        <v>48</v>
      </c>
      <c r="T64" t="e">
        <f t="shared" si="3"/>
        <v>#N/A</v>
      </c>
    </row>
    <row r="65" spans="1:20">
      <c r="A65" s="107">
        <v>4</v>
      </c>
      <c r="B65" s="108" t="s">
        <v>1056</v>
      </c>
      <c r="C65" s="94" t="s">
        <v>569</v>
      </c>
      <c r="D65" s="121">
        <v>18</v>
      </c>
      <c r="E65" s="201">
        <f t="shared" si="7"/>
        <v>18</v>
      </c>
      <c r="F65" t="s">
        <v>659</v>
      </c>
      <c r="G65" s="2" t="s">
        <v>85</v>
      </c>
      <c r="R65" s="3">
        <f t="shared" si="1"/>
        <v>0</v>
      </c>
      <c r="S65" s="1">
        <f t="shared" si="2"/>
        <v>48</v>
      </c>
      <c r="T65" t="e">
        <f t="shared" si="3"/>
        <v>#N/A</v>
      </c>
    </row>
    <row r="66" spans="1:20">
      <c r="A66" s="107">
        <v>7</v>
      </c>
      <c r="B66" s="108" t="s">
        <v>557</v>
      </c>
      <c r="C66" s="59" t="s">
        <v>212</v>
      </c>
      <c r="D66" s="121">
        <v>12</v>
      </c>
      <c r="E66" s="201">
        <f t="shared" si="7"/>
        <v>12</v>
      </c>
      <c r="F66" t="s">
        <v>660</v>
      </c>
      <c r="G66" s="2" t="s">
        <v>86</v>
      </c>
      <c r="R66" s="3">
        <f t="shared" si="1"/>
        <v>0</v>
      </c>
      <c r="S66" s="1">
        <f t="shared" si="2"/>
        <v>48</v>
      </c>
      <c r="T66" t="e">
        <f t="shared" si="3"/>
        <v>#N/A</v>
      </c>
    </row>
    <row r="67" spans="1:20">
      <c r="A67" s="107">
        <v>12</v>
      </c>
      <c r="B67" s="108" t="s">
        <v>1728</v>
      </c>
      <c r="C67" s="59" t="s">
        <v>214</v>
      </c>
      <c r="D67" s="121">
        <v>2</v>
      </c>
      <c r="E67" s="201">
        <f t="shared" si="7"/>
        <v>2</v>
      </c>
      <c r="F67" t="s">
        <v>661</v>
      </c>
      <c r="G67" s="2" t="s">
        <v>87</v>
      </c>
      <c r="R67" s="3">
        <f t="shared" si="1"/>
        <v>0</v>
      </c>
      <c r="S67" s="1">
        <f t="shared" ref="S67:S130" si="8">RANK($R67,$R$2:$R$347)</f>
        <v>48</v>
      </c>
      <c r="T67" t="e">
        <f t="shared" ref="T67:T130" si="9">VLOOKUP($S67,$U$1:$V$13,2,0)</f>
        <v>#N/A</v>
      </c>
    </row>
    <row r="68" spans="1:20">
      <c r="A68" s="107">
        <v>5</v>
      </c>
      <c r="B68" s="108" t="s">
        <v>1724</v>
      </c>
      <c r="C68" s="59" t="s">
        <v>286</v>
      </c>
      <c r="D68" s="121">
        <v>16</v>
      </c>
      <c r="E68" s="201">
        <f t="shared" si="7"/>
        <v>16</v>
      </c>
      <c r="F68" t="s">
        <v>662</v>
      </c>
      <c r="G68" s="2" t="s">
        <v>88</v>
      </c>
      <c r="R68" s="3">
        <f t="shared" ref="R68:R131" si="10">SUM(H68:Q68)</f>
        <v>0</v>
      </c>
      <c r="S68" s="1">
        <f t="shared" si="8"/>
        <v>48</v>
      </c>
      <c r="T68" t="e">
        <f t="shared" si="9"/>
        <v>#N/A</v>
      </c>
    </row>
    <row r="69" spans="1:20">
      <c r="A69" s="107">
        <v>9</v>
      </c>
      <c r="B69" s="108" t="s">
        <v>1725</v>
      </c>
      <c r="C69" s="59" t="s">
        <v>326</v>
      </c>
      <c r="D69" s="121">
        <v>8</v>
      </c>
      <c r="E69" s="201">
        <f t="shared" si="7"/>
        <v>8</v>
      </c>
      <c r="F69" t="s">
        <v>663</v>
      </c>
      <c r="G69" s="2" t="s">
        <v>89</v>
      </c>
      <c r="R69" s="3">
        <f t="shared" si="10"/>
        <v>0</v>
      </c>
      <c r="S69" s="1">
        <f t="shared" si="8"/>
        <v>48</v>
      </c>
      <c r="T69" t="e">
        <f t="shared" si="9"/>
        <v>#N/A</v>
      </c>
    </row>
    <row r="70" spans="1:20">
      <c r="F70" t="s">
        <v>664</v>
      </c>
      <c r="G70" s="2" t="s">
        <v>90</v>
      </c>
      <c r="R70" s="3">
        <f t="shared" si="10"/>
        <v>0</v>
      </c>
      <c r="S70" s="1">
        <f t="shared" si="8"/>
        <v>48</v>
      </c>
      <c r="T70" t="e">
        <f t="shared" si="9"/>
        <v>#N/A</v>
      </c>
    </row>
    <row r="71" spans="1:20">
      <c r="A71" s="1" t="s">
        <v>340</v>
      </c>
      <c r="B71" s="98" t="s">
        <v>1203</v>
      </c>
      <c r="F71" t="s">
        <v>665</v>
      </c>
      <c r="G71" s="2" t="s">
        <v>91</v>
      </c>
      <c r="R71" s="3">
        <f t="shared" si="10"/>
        <v>0</v>
      </c>
      <c r="S71" s="1">
        <f t="shared" si="8"/>
        <v>48</v>
      </c>
      <c r="T71" t="e">
        <f t="shared" si="9"/>
        <v>#N/A</v>
      </c>
    </row>
    <row r="72" spans="1:20">
      <c r="A72" s="1">
        <v>6</v>
      </c>
      <c r="B72" s="92" t="s">
        <v>1764</v>
      </c>
      <c r="C72" s="59" t="s">
        <v>78</v>
      </c>
      <c r="D72" s="59">
        <v>14</v>
      </c>
      <c r="E72" s="201">
        <f t="shared" ref="E72:E82" si="11">IF(C72&lt;&gt;C71,D72,(D72+E71))</f>
        <v>14</v>
      </c>
      <c r="F72" t="s">
        <v>666</v>
      </c>
      <c r="G72" s="2" t="s">
        <v>92</v>
      </c>
      <c r="R72" s="3">
        <f t="shared" si="10"/>
        <v>0</v>
      </c>
      <c r="S72" s="1">
        <f t="shared" si="8"/>
        <v>48</v>
      </c>
      <c r="T72" t="e">
        <f t="shared" si="9"/>
        <v>#N/A</v>
      </c>
    </row>
    <row r="73" spans="1:20">
      <c r="A73" s="1">
        <v>12</v>
      </c>
      <c r="B73" s="92" t="s">
        <v>1770</v>
      </c>
      <c r="C73" s="59" t="s">
        <v>121</v>
      </c>
      <c r="D73" s="59">
        <v>2</v>
      </c>
      <c r="E73" s="201">
        <f t="shared" si="11"/>
        <v>2</v>
      </c>
      <c r="F73" t="s">
        <v>667</v>
      </c>
      <c r="G73" s="2" t="s">
        <v>23</v>
      </c>
      <c r="R73" s="3">
        <f t="shared" si="10"/>
        <v>0</v>
      </c>
      <c r="S73" s="1">
        <f t="shared" si="8"/>
        <v>48</v>
      </c>
      <c r="T73" t="e">
        <f t="shared" si="9"/>
        <v>#N/A</v>
      </c>
    </row>
    <row r="74" spans="1:20">
      <c r="A74" s="1">
        <v>3</v>
      </c>
      <c r="B74" s="92" t="s">
        <v>1761</v>
      </c>
      <c r="C74" s="59" t="s">
        <v>137</v>
      </c>
      <c r="D74" s="59">
        <v>20</v>
      </c>
      <c r="E74" s="201">
        <f t="shared" si="11"/>
        <v>20</v>
      </c>
      <c r="F74" t="s">
        <v>668</v>
      </c>
      <c r="G74" s="2" t="s">
        <v>578</v>
      </c>
      <c r="R74" s="3">
        <f t="shared" si="10"/>
        <v>0</v>
      </c>
      <c r="S74" s="1">
        <f t="shared" si="8"/>
        <v>48</v>
      </c>
      <c r="T74" t="e">
        <f t="shared" si="9"/>
        <v>#N/A</v>
      </c>
    </row>
    <row r="75" spans="1:20">
      <c r="A75" s="1">
        <v>8</v>
      </c>
      <c r="B75" s="92" t="s">
        <v>1766</v>
      </c>
      <c r="C75" s="59" t="s">
        <v>154</v>
      </c>
      <c r="D75" s="59">
        <v>10</v>
      </c>
      <c r="E75" s="201">
        <f t="shared" si="11"/>
        <v>10</v>
      </c>
      <c r="F75" t="s">
        <v>669</v>
      </c>
      <c r="G75" s="2" t="s">
        <v>93</v>
      </c>
      <c r="R75" s="3">
        <f t="shared" si="10"/>
        <v>0</v>
      </c>
      <c r="S75" s="1">
        <f t="shared" si="8"/>
        <v>48</v>
      </c>
      <c r="T75" t="e">
        <f t="shared" si="9"/>
        <v>#N/A</v>
      </c>
    </row>
    <row r="76" spans="1:20">
      <c r="A76" s="1">
        <v>1</v>
      </c>
      <c r="B76" s="92" t="s">
        <v>1759</v>
      </c>
      <c r="C76" s="94" t="s">
        <v>409</v>
      </c>
      <c r="D76" s="59">
        <v>24</v>
      </c>
      <c r="E76" s="201">
        <f t="shared" si="11"/>
        <v>24</v>
      </c>
      <c r="F76" t="s">
        <v>670</v>
      </c>
      <c r="G76" s="2" t="s">
        <v>94</v>
      </c>
      <c r="R76" s="3">
        <f t="shared" si="10"/>
        <v>0</v>
      </c>
      <c r="S76" s="1">
        <f t="shared" si="8"/>
        <v>48</v>
      </c>
      <c r="T76" t="e">
        <f t="shared" si="9"/>
        <v>#N/A</v>
      </c>
    </row>
    <row r="77" spans="1:20">
      <c r="A77" s="1">
        <v>11</v>
      </c>
      <c r="B77" s="92" t="s">
        <v>1769</v>
      </c>
      <c r="C77" s="59" t="s">
        <v>187</v>
      </c>
      <c r="D77" s="59">
        <v>4</v>
      </c>
      <c r="E77" s="201">
        <f t="shared" si="11"/>
        <v>4</v>
      </c>
      <c r="F77" t="s">
        <v>671</v>
      </c>
      <c r="G77" s="2" t="s">
        <v>672</v>
      </c>
      <c r="R77" s="3">
        <f t="shared" si="10"/>
        <v>0</v>
      </c>
      <c r="S77" s="1">
        <f t="shared" si="8"/>
        <v>48</v>
      </c>
      <c r="T77" t="e">
        <f t="shared" si="9"/>
        <v>#N/A</v>
      </c>
    </row>
    <row r="78" spans="1:20">
      <c r="A78" s="1">
        <v>9</v>
      </c>
      <c r="B78" s="92" t="s">
        <v>1767</v>
      </c>
      <c r="C78" s="59" t="s">
        <v>193</v>
      </c>
      <c r="D78" s="59">
        <v>8</v>
      </c>
      <c r="E78" s="201">
        <f t="shared" si="11"/>
        <v>8</v>
      </c>
      <c r="F78" t="s">
        <v>673</v>
      </c>
      <c r="G78" s="2" t="s">
        <v>95</v>
      </c>
      <c r="R78" s="3">
        <f t="shared" si="10"/>
        <v>0</v>
      </c>
      <c r="S78" s="1">
        <f t="shared" si="8"/>
        <v>48</v>
      </c>
      <c r="T78" t="e">
        <f t="shared" si="9"/>
        <v>#N/A</v>
      </c>
    </row>
    <row r="79" spans="1:20">
      <c r="A79" s="1">
        <v>10</v>
      </c>
      <c r="B79" s="92" t="s">
        <v>1768</v>
      </c>
      <c r="C79" s="59" t="s">
        <v>212</v>
      </c>
      <c r="D79" s="59">
        <v>6</v>
      </c>
      <c r="E79" s="201">
        <f t="shared" si="11"/>
        <v>6</v>
      </c>
      <c r="F79" t="s">
        <v>674</v>
      </c>
      <c r="G79" s="2" t="s">
        <v>96</v>
      </c>
      <c r="R79" s="3">
        <f t="shared" si="10"/>
        <v>0</v>
      </c>
      <c r="S79" s="1">
        <f t="shared" si="8"/>
        <v>48</v>
      </c>
      <c r="T79" t="e">
        <f t="shared" si="9"/>
        <v>#N/A</v>
      </c>
    </row>
    <row r="80" spans="1:20">
      <c r="A80" s="1">
        <v>4</v>
      </c>
      <c r="B80" s="92" t="s">
        <v>1762</v>
      </c>
      <c r="C80" s="94" t="s">
        <v>1</v>
      </c>
      <c r="D80" s="59">
        <v>18</v>
      </c>
      <c r="E80" s="201">
        <f t="shared" si="11"/>
        <v>18</v>
      </c>
      <c r="F80" t="s">
        <v>675</v>
      </c>
      <c r="G80" s="2" t="s">
        <v>676</v>
      </c>
      <c r="R80" s="3">
        <f t="shared" si="10"/>
        <v>0</v>
      </c>
      <c r="S80" s="1">
        <f t="shared" si="8"/>
        <v>48</v>
      </c>
      <c r="T80" t="e">
        <f t="shared" si="9"/>
        <v>#N/A</v>
      </c>
    </row>
    <row r="81" spans="1:20">
      <c r="A81" s="1">
        <v>7</v>
      </c>
      <c r="B81" s="92" t="s">
        <v>1765</v>
      </c>
      <c r="C81" s="59" t="s">
        <v>14</v>
      </c>
      <c r="D81" s="59">
        <v>12</v>
      </c>
      <c r="E81" s="201">
        <f t="shared" si="11"/>
        <v>12</v>
      </c>
      <c r="F81" t="s">
        <v>677</v>
      </c>
      <c r="G81" s="2" t="s">
        <v>97</v>
      </c>
      <c r="R81" s="3">
        <f t="shared" si="10"/>
        <v>0</v>
      </c>
      <c r="S81" s="1">
        <f t="shared" si="8"/>
        <v>48</v>
      </c>
      <c r="T81" t="e">
        <f t="shared" si="9"/>
        <v>#N/A</v>
      </c>
    </row>
    <row r="82" spans="1:20">
      <c r="A82" s="1">
        <v>2</v>
      </c>
      <c r="B82" s="92" t="s">
        <v>1760</v>
      </c>
      <c r="C82" s="59" t="s">
        <v>3</v>
      </c>
      <c r="D82" s="59">
        <v>22</v>
      </c>
      <c r="E82" s="201">
        <f t="shared" si="11"/>
        <v>22</v>
      </c>
      <c r="F82" t="s">
        <v>678</v>
      </c>
      <c r="G82" s="2" t="s">
        <v>98</v>
      </c>
      <c r="R82" s="3">
        <f t="shared" si="10"/>
        <v>0</v>
      </c>
      <c r="S82" s="1">
        <f t="shared" si="8"/>
        <v>48</v>
      </c>
      <c r="T82" t="e">
        <f t="shared" si="9"/>
        <v>#N/A</v>
      </c>
    </row>
    <row r="83" spans="1:20">
      <c r="A83" s="1">
        <v>5</v>
      </c>
      <c r="B83" s="92" t="s">
        <v>1763</v>
      </c>
      <c r="C83" s="59" t="s">
        <v>535</v>
      </c>
      <c r="D83" s="59">
        <v>16</v>
      </c>
      <c r="F83" t="s">
        <v>679</v>
      </c>
      <c r="G83" s="2" t="s">
        <v>99</v>
      </c>
      <c r="R83" s="3">
        <f t="shared" si="10"/>
        <v>0</v>
      </c>
      <c r="S83" s="1">
        <f t="shared" si="8"/>
        <v>48</v>
      </c>
      <c r="T83" t="e">
        <f t="shared" si="9"/>
        <v>#N/A</v>
      </c>
    </row>
    <row r="84" spans="1:20">
      <c r="F84" t="s">
        <v>680</v>
      </c>
      <c r="G84" s="2" t="s">
        <v>100</v>
      </c>
      <c r="R84" s="3">
        <f t="shared" si="10"/>
        <v>0</v>
      </c>
      <c r="S84" s="1">
        <f t="shared" si="8"/>
        <v>48</v>
      </c>
      <c r="T84" t="e">
        <f t="shared" si="9"/>
        <v>#N/A</v>
      </c>
    </row>
    <row r="85" spans="1:20">
      <c r="A85" s="1" t="s">
        <v>341</v>
      </c>
      <c r="B85" s="98" t="s">
        <v>413</v>
      </c>
      <c r="F85" t="s">
        <v>681</v>
      </c>
      <c r="G85" s="2" t="s">
        <v>101</v>
      </c>
      <c r="R85" s="3">
        <f t="shared" si="10"/>
        <v>0</v>
      </c>
      <c r="S85" s="1">
        <f t="shared" si="8"/>
        <v>48</v>
      </c>
      <c r="T85" t="e">
        <f t="shared" si="9"/>
        <v>#N/A</v>
      </c>
    </row>
    <row r="86" spans="1:20">
      <c r="A86" s="1">
        <v>7</v>
      </c>
      <c r="B86" s="106" t="s">
        <v>1193</v>
      </c>
      <c r="C86" s="59" t="s">
        <v>6</v>
      </c>
      <c r="D86" s="122">
        <v>12</v>
      </c>
      <c r="E86" s="201">
        <f>IF(C86&lt;&gt;C85,D86,(D86+E85))</f>
        <v>12</v>
      </c>
      <c r="F86" t="s">
        <v>682</v>
      </c>
      <c r="G86" s="2" t="s">
        <v>102</v>
      </c>
      <c r="R86" s="3">
        <f t="shared" si="10"/>
        <v>0</v>
      </c>
      <c r="S86" s="1">
        <f t="shared" si="8"/>
        <v>48</v>
      </c>
      <c r="T86" t="e">
        <f t="shared" si="9"/>
        <v>#N/A</v>
      </c>
    </row>
    <row r="87" spans="1:20">
      <c r="A87" s="1">
        <v>12</v>
      </c>
      <c r="B87" s="106" t="s">
        <v>1746</v>
      </c>
      <c r="C87" s="59" t="s">
        <v>534</v>
      </c>
      <c r="D87" s="122">
        <v>2</v>
      </c>
      <c r="E87" s="201">
        <f t="shared" ref="E87:E97" si="12">IF(C87&lt;&gt;C86,D87,(D87+E86))</f>
        <v>2</v>
      </c>
      <c r="F87" t="s">
        <v>683</v>
      </c>
      <c r="G87" s="2" t="s">
        <v>103</v>
      </c>
      <c r="R87" s="3">
        <f t="shared" si="10"/>
        <v>0</v>
      </c>
      <c r="S87" s="1">
        <f t="shared" si="8"/>
        <v>48</v>
      </c>
      <c r="T87" t="e">
        <f t="shared" si="9"/>
        <v>#N/A</v>
      </c>
    </row>
    <row r="88" spans="1:20">
      <c r="A88" s="1">
        <v>2</v>
      </c>
      <c r="B88" s="106" t="s">
        <v>1738</v>
      </c>
      <c r="C88" s="59" t="s">
        <v>80</v>
      </c>
      <c r="D88" s="122">
        <v>22</v>
      </c>
      <c r="E88" s="201">
        <f t="shared" si="12"/>
        <v>22</v>
      </c>
      <c r="F88" t="s">
        <v>684</v>
      </c>
      <c r="G88" s="2" t="s">
        <v>104</v>
      </c>
      <c r="R88" s="3">
        <f t="shared" si="10"/>
        <v>0</v>
      </c>
      <c r="S88" s="1">
        <f t="shared" si="8"/>
        <v>48</v>
      </c>
      <c r="T88" t="e">
        <f t="shared" si="9"/>
        <v>#N/A</v>
      </c>
    </row>
    <row r="89" spans="1:20">
      <c r="A89" s="1">
        <v>5</v>
      </c>
      <c r="B89" s="106" t="s">
        <v>1741</v>
      </c>
      <c r="C89" s="59" t="s">
        <v>1742</v>
      </c>
      <c r="D89" s="122">
        <v>16</v>
      </c>
      <c r="E89" s="201">
        <f t="shared" si="12"/>
        <v>16</v>
      </c>
      <c r="F89" t="s">
        <v>685</v>
      </c>
      <c r="G89" s="2" t="s">
        <v>105</v>
      </c>
      <c r="R89" s="3">
        <f t="shared" si="10"/>
        <v>0</v>
      </c>
      <c r="S89" s="1">
        <f t="shared" si="8"/>
        <v>48</v>
      </c>
      <c r="T89" t="e">
        <f t="shared" si="9"/>
        <v>#N/A</v>
      </c>
    </row>
    <row r="90" spans="1:20">
      <c r="A90" s="1">
        <v>3</v>
      </c>
      <c r="B90" s="106" t="s">
        <v>1739</v>
      </c>
      <c r="C90" s="59" t="s">
        <v>409</v>
      </c>
      <c r="D90" s="122">
        <v>20</v>
      </c>
      <c r="E90" s="201">
        <f t="shared" si="12"/>
        <v>20</v>
      </c>
      <c r="F90" t="s">
        <v>686</v>
      </c>
      <c r="G90" s="2" t="s">
        <v>106</v>
      </c>
      <c r="R90" s="3">
        <f t="shared" si="10"/>
        <v>0</v>
      </c>
      <c r="S90" s="1">
        <f t="shared" si="8"/>
        <v>48</v>
      </c>
      <c r="T90" t="e">
        <f t="shared" si="9"/>
        <v>#N/A</v>
      </c>
    </row>
    <row r="91" spans="1:20">
      <c r="A91" s="1">
        <v>1</v>
      </c>
      <c r="B91" s="106" t="s">
        <v>1737</v>
      </c>
      <c r="C91" s="94" t="s">
        <v>187</v>
      </c>
      <c r="D91" s="122">
        <v>24</v>
      </c>
      <c r="E91" s="201">
        <f t="shared" si="12"/>
        <v>24</v>
      </c>
      <c r="F91" t="s">
        <v>687</v>
      </c>
      <c r="G91" s="2" t="s">
        <v>107</v>
      </c>
      <c r="R91" s="3">
        <f t="shared" si="10"/>
        <v>0</v>
      </c>
      <c r="S91" s="1">
        <f t="shared" si="8"/>
        <v>48</v>
      </c>
      <c r="T91" t="e">
        <f t="shared" si="9"/>
        <v>#N/A</v>
      </c>
    </row>
    <row r="92" spans="1:20">
      <c r="A92" s="1">
        <v>9</v>
      </c>
      <c r="B92" s="106" t="s">
        <v>1195</v>
      </c>
      <c r="C92" s="59" t="s">
        <v>33</v>
      </c>
      <c r="D92" s="122">
        <v>8</v>
      </c>
      <c r="E92" s="201">
        <f t="shared" si="12"/>
        <v>8</v>
      </c>
      <c r="F92" t="s">
        <v>688</v>
      </c>
      <c r="G92" s="2" t="s">
        <v>108</v>
      </c>
      <c r="R92" s="3">
        <f t="shared" si="10"/>
        <v>0</v>
      </c>
      <c r="S92" s="1">
        <f t="shared" si="8"/>
        <v>48</v>
      </c>
      <c r="T92" t="e">
        <f t="shared" si="9"/>
        <v>#N/A</v>
      </c>
    </row>
    <row r="93" spans="1:20">
      <c r="A93" s="1">
        <v>6</v>
      </c>
      <c r="B93" s="106" t="s">
        <v>1743</v>
      </c>
      <c r="C93" s="59" t="s">
        <v>224</v>
      </c>
      <c r="D93" s="122">
        <v>14</v>
      </c>
      <c r="E93" s="201">
        <f t="shared" si="12"/>
        <v>14</v>
      </c>
      <c r="F93" t="s">
        <v>689</v>
      </c>
      <c r="G93" s="2" t="s">
        <v>109</v>
      </c>
      <c r="R93" s="3">
        <f t="shared" si="10"/>
        <v>0</v>
      </c>
      <c r="S93" s="1">
        <f t="shared" si="8"/>
        <v>48</v>
      </c>
      <c r="T93" t="e">
        <f t="shared" si="9"/>
        <v>#N/A</v>
      </c>
    </row>
    <row r="94" spans="1:20">
      <c r="A94" s="1">
        <v>8</v>
      </c>
      <c r="B94" s="106" t="s">
        <v>1744</v>
      </c>
      <c r="C94" s="59" t="s">
        <v>250</v>
      </c>
      <c r="D94" s="122">
        <v>10</v>
      </c>
      <c r="E94" s="201">
        <f t="shared" si="12"/>
        <v>10</v>
      </c>
      <c r="F94" t="s">
        <v>690</v>
      </c>
      <c r="G94" s="2" t="s">
        <v>110</v>
      </c>
      <c r="R94" s="3">
        <f t="shared" si="10"/>
        <v>0</v>
      </c>
      <c r="S94" s="1">
        <f t="shared" si="8"/>
        <v>48</v>
      </c>
      <c r="T94" t="e">
        <f t="shared" si="9"/>
        <v>#N/A</v>
      </c>
    </row>
    <row r="95" spans="1:20">
      <c r="A95" s="1">
        <v>4</v>
      </c>
      <c r="B95" s="106" t="s">
        <v>1740</v>
      </c>
      <c r="C95" s="94" t="s">
        <v>278</v>
      </c>
      <c r="D95" s="122">
        <v>18</v>
      </c>
      <c r="E95" s="201">
        <f t="shared" si="12"/>
        <v>18</v>
      </c>
      <c r="F95" t="s">
        <v>691</v>
      </c>
      <c r="G95" s="2" t="s">
        <v>539</v>
      </c>
      <c r="R95" s="3">
        <f t="shared" si="10"/>
        <v>0</v>
      </c>
      <c r="S95" s="1">
        <f t="shared" si="8"/>
        <v>48</v>
      </c>
      <c r="T95" t="e">
        <f t="shared" si="9"/>
        <v>#N/A</v>
      </c>
    </row>
    <row r="96" spans="1:20">
      <c r="A96" s="1">
        <v>10</v>
      </c>
      <c r="B96" s="106" t="s">
        <v>1194</v>
      </c>
      <c r="C96" s="59" t="s">
        <v>5</v>
      </c>
      <c r="D96" s="122">
        <v>6</v>
      </c>
      <c r="E96" s="201">
        <f t="shared" si="12"/>
        <v>6</v>
      </c>
      <c r="F96" t="s">
        <v>692</v>
      </c>
      <c r="G96" s="2" t="s">
        <v>111</v>
      </c>
      <c r="R96" s="3">
        <f t="shared" si="10"/>
        <v>0</v>
      </c>
      <c r="S96" s="1">
        <f t="shared" si="8"/>
        <v>48</v>
      </c>
      <c r="T96" t="e">
        <f t="shared" si="9"/>
        <v>#N/A</v>
      </c>
    </row>
    <row r="97" spans="1:20">
      <c r="A97" s="1">
        <v>11</v>
      </c>
      <c r="B97" s="106" t="s">
        <v>1745</v>
      </c>
      <c r="C97" s="59" t="s">
        <v>10</v>
      </c>
      <c r="D97" s="122">
        <v>4</v>
      </c>
      <c r="E97" s="201">
        <f t="shared" si="12"/>
        <v>4</v>
      </c>
      <c r="F97" t="s">
        <v>693</v>
      </c>
      <c r="G97" s="2" t="s">
        <v>112</v>
      </c>
      <c r="R97" s="3">
        <f t="shared" si="10"/>
        <v>0</v>
      </c>
      <c r="S97" s="1">
        <f t="shared" si="8"/>
        <v>48</v>
      </c>
      <c r="T97" t="e">
        <f t="shared" si="9"/>
        <v>#N/A</v>
      </c>
    </row>
    <row r="98" spans="1:20">
      <c r="F98" t="s">
        <v>694</v>
      </c>
      <c r="G98" s="2" t="s">
        <v>113</v>
      </c>
      <c r="R98" s="3">
        <f t="shared" si="10"/>
        <v>0</v>
      </c>
      <c r="S98" s="1">
        <f t="shared" si="8"/>
        <v>48</v>
      </c>
      <c r="T98" t="e">
        <f t="shared" si="9"/>
        <v>#N/A</v>
      </c>
    </row>
    <row r="99" spans="1:20">
      <c r="A99" s="1" t="s">
        <v>342</v>
      </c>
      <c r="B99" s="98" t="s">
        <v>1204</v>
      </c>
      <c r="F99" t="s">
        <v>695</v>
      </c>
      <c r="G99" s="2" t="s">
        <v>114</v>
      </c>
      <c r="Q99" s="1">
        <v>18</v>
      </c>
      <c r="R99" s="3">
        <f t="shared" si="10"/>
        <v>18</v>
      </c>
      <c r="S99" s="1">
        <f t="shared" si="8"/>
        <v>20</v>
      </c>
      <c r="T99" t="e">
        <f t="shared" si="9"/>
        <v>#N/A</v>
      </c>
    </row>
    <row r="100" spans="1:20">
      <c r="A100" s="1">
        <v>7</v>
      </c>
      <c r="B100" s="106" t="s">
        <v>1732</v>
      </c>
      <c r="C100" s="59" t="s">
        <v>6</v>
      </c>
      <c r="D100" s="122">
        <v>12</v>
      </c>
      <c r="E100" s="201">
        <f>IF(C100&lt;&gt;C99,D100,(D100+E99))</f>
        <v>12</v>
      </c>
      <c r="F100" t="s">
        <v>696</v>
      </c>
      <c r="G100" s="2" t="s">
        <v>115</v>
      </c>
      <c r="R100" s="3">
        <f t="shared" si="10"/>
        <v>0</v>
      </c>
      <c r="S100" s="1">
        <f t="shared" si="8"/>
        <v>48</v>
      </c>
      <c r="T100" t="e">
        <f t="shared" si="9"/>
        <v>#N/A</v>
      </c>
    </row>
    <row r="101" spans="1:20">
      <c r="A101" s="1">
        <v>6</v>
      </c>
      <c r="B101" s="106" t="s">
        <v>564</v>
      </c>
      <c r="C101" s="59" t="s">
        <v>78</v>
      </c>
      <c r="D101" s="122">
        <v>14</v>
      </c>
      <c r="E101" s="201">
        <f t="shared" ref="E101:E111" si="13">IF(C101&lt;&gt;C100,D101,(D101+E100))</f>
        <v>14</v>
      </c>
      <c r="F101" t="s">
        <v>697</v>
      </c>
      <c r="G101" s="2" t="s">
        <v>116</v>
      </c>
      <c r="R101" s="3">
        <f t="shared" si="10"/>
        <v>0</v>
      </c>
      <c r="S101" s="1">
        <f t="shared" si="8"/>
        <v>48</v>
      </c>
      <c r="T101" t="e">
        <f t="shared" si="9"/>
        <v>#N/A</v>
      </c>
    </row>
    <row r="102" spans="1:20">
      <c r="A102" s="1">
        <v>8</v>
      </c>
      <c r="B102" s="106" t="s">
        <v>1189</v>
      </c>
      <c r="C102" s="59" t="s">
        <v>137</v>
      </c>
      <c r="D102" s="122">
        <v>10</v>
      </c>
      <c r="E102" s="201">
        <f t="shared" si="13"/>
        <v>10</v>
      </c>
      <c r="F102" t="s">
        <v>698</v>
      </c>
      <c r="G102" s="2" t="s">
        <v>117</v>
      </c>
      <c r="R102" s="3">
        <f t="shared" si="10"/>
        <v>0</v>
      </c>
      <c r="S102" s="1">
        <f t="shared" si="8"/>
        <v>48</v>
      </c>
      <c r="T102" t="e">
        <f t="shared" si="9"/>
        <v>#N/A</v>
      </c>
    </row>
    <row r="103" spans="1:20">
      <c r="A103" s="1">
        <v>11</v>
      </c>
      <c r="B103" s="106" t="s">
        <v>1735</v>
      </c>
      <c r="C103" s="59" t="s">
        <v>162</v>
      </c>
      <c r="D103" s="122">
        <v>4</v>
      </c>
      <c r="E103" s="201">
        <f t="shared" si="13"/>
        <v>4</v>
      </c>
      <c r="F103" t="s">
        <v>699</v>
      </c>
      <c r="G103" s="2" t="s">
        <v>118</v>
      </c>
      <c r="R103" s="3">
        <f t="shared" si="10"/>
        <v>0</v>
      </c>
      <c r="S103" s="1">
        <f t="shared" si="8"/>
        <v>48</v>
      </c>
      <c r="T103" t="e">
        <f t="shared" si="9"/>
        <v>#N/A</v>
      </c>
    </row>
    <row r="104" spans="1:20">
      <c r="A104" s="1">
        <v>10</v>
      </c>
      <c r="B104" s="106" t="s">
        <v>1734</v>
      </c>
      <c r="C104" s="59" t="s">
        <v>409</v>
      </c>
      <c r="D104" s="122">
        <v>6</v>
      </c>
      <c r="E104" s="201">
        <f t="shared" si="13"/>
        <v>6</v>
      </c>
      <c r="F104" t="s">
        <v>700</v>
      </c>
      <c r="G104" s="2" t="s">
        <v>119</v>
      </c>
      <c r="R104" s="3">
        <f t="shared" si="10"/>
        <v>0</v>
      </c>
      <c r="S104" s="1">
        <f t="shared" si="8"/>
        <v>48</v>
      </c>
      <c r="T104" t="e">
        <f t="shared" si="9"/>
        <v>#N/A</v>
      </c>
    </row>
    <row r="105" spans="1:20">
      <c r="A105" s="1">
        <v>2</v>
      </c>
      <c r="B105" s="106" t="s">
        <v>556</v>
      </c>
      <c r="C105" s="59" t="s">
        <v>569</v>
      </c>
      <c r="D105" s="122">
        <v>22</v>
      </c>
      <c r="E105" s="201">
        <f t="shared" si="13"/>
        <v>22</v>
      </c>
      <c r="F105" t="s">
        <v>701</v>
      </c>
      <c r="G105" s="2" t="s">
        <v>120</v>
      </c>
      <c r="R105" s="3">
        <f t="shared" si="10"/>
        <v>0</v>
      </c>
      <c r="S105" s="1">
        <f t="shared" si="8"/>
        <v>48</v>
      </c>
      <c r="T105" t="e">
        <f t="shared" si="9"/>
        <v>#N/A</v>
      </c>
    </row>
    <row r="106" spans="1:20">
      <c r="A106" s="1">
        <v>12</v>
      </c>
      <c r="B106" s="106" t="s">
        <v>1736</v>
      </c>
      <c r="C106" s="59" t="s">
        <v>207</v>
      </c>
      <c r="D106" s="122">
        <v>2</v>
      </c>
      <c r="E106" s="201">
        <f t="shared" si="13"/>
        <v>2</v>
      </c>
      <c r="F106" t="s">
        <v>702</v>
      </c>
      <c r="G106" s="2" t="s">
        <v>121</v>
      </c>
      <c r="H106" s="1">
        <v>24</v>
      </c>
      <c r="I106" s="1">
        <v>6</v>
      </c>
      <c r="J106" s="1">
        <v>44</v>
      </c>
      <c r="L106" s="1">
        <v>30</v>
      </c>
      <c r="M106" s="1">
        <v>2</v>
      </c>
      <c r="P106" s="1">
        <v>46</v>
      </c>
      <c r="Q106" s="1">
        <v>16</v>
      </c>
      <c r="R106" s="3">
        <f t="shared" si="10"/>
        <v>168</v>
      </c>
      <c r="S106" s="1">
        <f t="shared" si="8"/>
        <v>1</v>
      </c>
      <c r="T106">
        <f t="shared" si="9"/>
        <v>24</v>
      </c>
    </row>
    <row r="107" spans="1:20">
      <c r="A107" s="1">
        <v>5</v>
      </c>
      <c r="B107" s="106" t="s">
        <v>1731</v>
      </c>
      <c r="C107" s="59" t="s">
        <v>33</v>
      </c>
      <c r="D107" s="122">
        <v>16</v>
      </c>
      <c r="E107" s="201">
        <f t="shared" si="13"/>
        <v>16</v>
      </c>
      <c r="F107" t="s">
        <v>703</v>
      </c>
      <c r="G107" s="2" t="s">
        <v>122</v>
      </c>
      <c r="R107" s="3">
        <f t="shared" si="10"/>
        <v>0</v>
      </c>
      <c r="S107" s="1">
        <f t="shared" si="8"/>
        <v>48</v>
      </c>
      <c r="T107" t="e">
        <f t="shared" si="9"/>
        <v>#N/A</v>
      </c>
    </row>
    <row r="108" spans="1:20">
      <c r="A108" s="1">
        <v>1</v>
      </c>
      <c r="B108" s="106" t="s">
        <v>1090</v>
      </c>
      <c r="C108" s="94" t="s">
        <v>14</v>
      </c>
      <c r="D108" s="122">
        <v>24</v>
      </c>
      <c r="E108" s="201">
        <f t="shared" si="13"/>
        <v>24</v>
      </c>
      <c r="F108" t="s">
        <v>704</v>
      </c>
      <c r="G108" s="2" t="s">
        <v>123</v>
      </c>
      <c r="R108" s="3">
        <f t="shared" si="10"/>
        <v>0</v>
      </c>
      <c r="S108" s="1">
        <f t="shared" si="8"/>
        <v>48</v>
      </c>
      <c r="T108" t="e">
        <f t="shared" si="9"/>
        <v>#N/A</v>
      </c>
    </row>
    <row r="109" spans="1:20">
      <c r="A109" s="1">
        <v>3</v>
      </c>
      <c r="B109" s="106" t="s">
        <v>1188</v>
      </c>
      <c r="C109" s="59" t="s">
        <v>14</v>
      </c>
      <c r="D109" s="122">
        <v>20</v>
      </c>
      <c r="E109" s="201">
        <f t="shared" si="13"/>
        <v>44</v>
      </c>
      <c r="F109" t="s">
        <v>705</v>
      </c>
      <c r="G109" s="2" t="s">
        <v>124</v>
      </c>
      <c r="L109" s="1">
        <v>4</v>
      </c>
      <c r="R109" s="3">
        <f t="shared" si="10"/>
        <v>4</v>
      </c>
      <c r="S109" s="1">
        <f t="shared" si="8"/>
        <v>40</v>
      </c>
      <c r="T109" t="e">
        <f t="shared" si="9"/>
        <v>#N/A</v>
      </c>
    </row>
    <row r="110" spans="1:20">
      <c r="A110" s="1">
        <v>9</v>
      </c>
      <c r="B110" s="106" t="s">
        <v>1733</v>
      </c>
      <c r="C110" s="59" t="s">
        <v>14</v>
      </c>
      <c r="D110" s="122">
        <v>8</v>
      </c>
      <c r="E110" s="201">
        <f t="shared" si="13"/>
        <v>52</v>
      </c>
      <c r="F110" t="s">
        <v>706</v>
      </c>
      <c r="G110" s="2" t="s">
        <v>125</v>
      </c>
      <c r="R110" s="3">
        <f t="shared" si="10"/>
        <v>0</v>
      </c>
      <c r="S110" s="1">
        <f t="shared" si="8"/>
        <v>48</v>
      </c>
      <c r="T110" t="e">
        <f t="shared" si="9"/>
        <v>#N/A</v>
      </c>
    </row>
    <row r="111" spans="1:20">
      <c r="A111" s="1">
        <v>4</v>
      </c>
      <c r="B111" s="106" t="s">
        <v>574</v>
      </c>
      <c r="C111" s="94" t="s">
        <v>3</v>
      </c>
      <c r="D111" s="122">
        <v>18</v>
      </c>
      <c r="E111" s="201">
        <f t="shared" si="13"/>
        <v>18</v>
      </c>
      <c r="F111" t="s">
        <v>707</v>
      </c>
      <c r="G111" s="2" t="s">
        <v>126</v>
      </c>
      <c r="R111" s="3">
        <f t="shared" si="10"/>
        <v>0</v>
      </c>
      <c r="S111" s="1">
        <f t="shared" si="8"/>
        <v>48</v>
      </c>
      <c r="T111" t="e">
        <f t="shared" si="9"/>
        <v>#N/A</v>
      </c>
    </row>
    <row r="112" spans="1:20">
      <c r="F112" t="s">
        <v>708</v>
      </c>
      <c r="G112" s="2" t="s">
        <v>709</v>
      </c>
      <c r="R112" s="3">
        <f t="shared" si="10"/>
        <v>0</v>
      </c>
      <c r="S112" s="1">
        <f t="shared" si="8"/>
        <v>48</v>
      </c>
      <c r="T112" t="e">
        <f t="shared" si="9"/>
        <v>#N/A</v>
      </c>
    </row>
    <row r="113" spans="1:20">
      <c r="A113" s="1" t="s">
        <v>344</v>
      </c>
      <c r="B113" s="98" t="s">
        <v>411</v>
      </c>
      <c r="F113" t="s">
        <v>710</v>
      </c>
      <c r="G113" s="2" t="s">
        <v>127</v>
      </c>
      <c r="R113" s="3">
        <f t="shared" si="10"/>
        <v>0</v>
      </c>
      <c r="S113" s="1">
        <f t="shared" si="8"/>
        <v>48</v>
      </c>
      <c r="T113" t="e">
        <f t="shared" si="9"/>
        <v>#N/A</v>
      </c>
    </row>
    <row r="114" spans="1:20">
      <c r="A114" s="1">
        <v>1</v>
      </c>
      <c r="B114" s="106" t="s">
        <v>1034</v>
      </c>
      <c r="C114" s="94" t="s">
        <v>121</v>
      </c>
      <c r="D114" s="122">
        <v>24</v>
      </c>
      <c r="E114" s="201">
        <f>IF(C114&lt;&gt;C113,D114,(D114+E113))</f>
        <v>24</v>
      </c>
      <c r="F114" t="s">
        <v>711</v>
      </c>
      <c r="G114" s="2" t="s">
        <v>128</v>
      </c>
      <c r="R114" s="3">
        <f t="shared" si="10"/>
        <v>0</v>
      </c>
      <c r="S114" s="1">
        <f t="shared" si="8"/>
        <v>48</v>
      </c>
      <c r="T114" t="e">
        <f t="shared" si="9"/>
        <v>#N/A</v>
      </c>
    </row>
    <row r="115" spans="1:20">
      <c r="A115" s="1">
        <v>2</v>
      </c>
      <c r="B115" s="106" t="s">
        <v>555</v>
      </c>
      <c r="C115" s="59" t="s">
        <v>121</v>
      </c>
      <c r="D115" s="122">
        <v>22</v>
      </c>
      <c r="E115" s="201">
        <f t="shared" ref="E115:E125" si="14">IF(C115&lt;&gt;C114,D115,(D115+E114))</f>
        <v>46</v>
      </c>
      <c r="F115" t="s">
        <v>712</v>
      </c>
      <c r="G115" s="2" t="s">
        <v>129</v>
      </c>
      <c r="R115" s="3">
        <f t="shared" si="10"/>
        <v>0</v>
      </c>
      <c r="S115" s="1">
        <f t="shared" si="8"/>
        <v>48</v>
      </c>
      <c r="T115" t="e">
        <f t="shared" si="9"/>
        <v>#N/A</v>
      </c>
    </row>
    <row r="116" spans="1:20">
      <c r="A116" s="1">
        <v>9</v>
      </c>
      <c r="B116" s="106" t="s">
        <v>1730</v>
      </c>
      <c r="C116" s="59" t="s">
        <v>409</v>
      </c>
      <c r="D116" s="122">
        <v>8</v>
      </c>
      <c r="E116" s="201">
        <f t="shared" si="14"/>
        <v>8</v>
      </c>
      <c r="F116" t="s">
        <v>713</v>
      </c>
      <c r="G116" s="2" t="s">
        <v>130</v>
      </c>
      <c r="R116" s="3">
        <f t="shared" si="10"/>
        <v>0</v>
      </c>
      <c r="S116" s="1">
        <f t="shared" si="8"/>
        <v>48</v>
      </c>
      <c r="T116" t="e">
        <f t="shared" si="9"/>
        <v>#N/A</v>
      </c>
    </row>
    <row r="117" spans="1:20">
      <c r="A117" s="1">
        <v>3</v>
      </c>
      <c r="B117" s="106" t="s">
        <v>551</v>
      </c>
      <c r="C117" s="59" t="s">
        <v>212</v>
      </c>
      <c r="D117" s="122">
        <v>20</v>
      </c>
      <c r="E117" s="201">
        <f t="shared" si="14"/>
        <v>20</v>
      </c>
      <c r="F117" t="s">
        <v>714</v>
      </c>
      <c r="G117" s="2" t="s">
        <v>131</v>
      </c>
      <c r="R117" s="3">
        <f t="shared" si="10"/>
        <v>0</v>
      </c>
      <c r="S117" s="1">
        <f t="shared" si="8"/>
        <v>48</v>
      </c>
      <c r="T117" t="e">
        <f t="shared" si="9"/>
        <v>#N/A</v>
      </c>
    </row>
    <row r="118" spans="1:20">
      <c r="A118" s="1">
        <v>5</v>
      </c>
      <c r="B118" s="106" t="s">
        <v>1028</v>
      </c>
      <c r="C118" s="59" t="s">
        <v>212</v>
      </c>
      <c r="D118" s="122">
        <v>16</v>
      </c>
      <c r="E118" s="201">
        <f t="shared" si="14"/>
        <v>36</v>
      </c>
      <c r="F118" t="s">
        <v>715</v>
      </c>
      <c r="G118" s="2" t="s">
        <v>132</v>
      </c>
      <c r="R118" s="3">
        <f t="shared" si="10"/>
        <v>0</v>
      </c>
      <c r="S118" s="1">
        <f t="shared" si="8"/>
        <v>48</v>
      </c>
      <c r="T118" t="e">
        <f t="shared" si="9"/>
        <v>#N/A</v>
      </c>
    </row>
    <row r="119" spans="1:20">
      <c r="A119" s="1">
        <v>7</v>
      </c>
      <c r="B119" s="106" t="s">
        <v>1070</v>
      </c>
      <c r="C119" s="59" t="s">
        <v>212</v>
      </c>
      <c r="D119" s="122">
        <v>12</v>
      </c>
      <c r="E119" s="201">
        <f t="shared" si="14"/>
        <v>48</v>
      </c>
      <c r="F119" t="s">
        <v>716</v>
      </c>
      <c r="G119" s="2" t="s">
        <v>133</v>
      </c>
      <c r="R119" s="3">
        <f t="shared" si="10"/>
        <v>0</v>
      </c>
      <c r="S119" s="1">
        <f t="shared" si="8"/>
        <v>48</v>
      </c>
      <c r="T119" t="e">
        <f t="shared" si="9"/>
        <v>#N/A</v>
      </c>
    </row>
    <row r="120" spans="1:20" ht="23">
      <c r="A120" s="1">
        <v>6</v>
      </c>
      <c r="B120" s="106" t="s">
        <v>1032</v>
      </c>
      <c r="C120" s="59" t="s">
        <v>33</v>
      </c>
      <c r="D120" s="122">
        <v>14</v>
      </c>
      <c r="E120" s="201">
        <f t="shared" si="14"/>
        <v>14</v>
      </c>
      <c r="F120" t="s">
        <v>717</v>
      </c>
      <c r="G120" s="2" t="s">
        <v>134</v>
      </c>
      <c r="R120" s="3">
        <f t="shared" si="10"/>
        <v>0</v>
      </c>
      <c r="S120" s="1">
        <f t="shared" si="8"/>
        <v>48</v>
      </c>
      <c r="T120" t="e">
        <f t="shared" si="9"/>
        <v>#N/A</v>
      </c>
    </row>
    <row r="121" spans="1:20">
      <c r="A121" s="1">
        <v>8</v>
      </c>
      <c r="B121" s="106" t="s">
        <v>1029</v>
      </c>
      <c r="C121" s="59" t="s">
        <v>15</v>
      </c>
      <c r="D121" s="122">
        <v>10</v>
      </c>
      <c r="E121" s="201">
        <f t="shared" si="14"/>
        <v>10</v>
      </c>
      <c r="F121" t="s">
        <v>718</v>
      </c>
      <c r="G121" s="2" t="s">
        <v>135</v>
      </c>
      <c r="R121" s="3">
        <f t="shared" si="10"/>
        <v>0</v>
      </c>
      <c r="S121" s="1">
        <f t="shared" si="8"/>
        <v>48</v>
      </c>
      <c r="T121" t="e">
        <f t="shared" si="9"/>
        <v>#N/A</v>
      </c>
    </row>
    <row r="122" spans="1:20">
      <c r="A122" s="1">
        <v>10</v>
      </c>
      <c r="B122" s="106" t="s">
        <v>1187</v>
      </c>
      <c r="C122" s="59" t="s">
        <v>220</v>
      </c>
      <c r="D122" s="122">
        <v>6</v>
      </c>
      <c r="E122" s="201">
        <f t="shared" si="14"/>
        <v>6</v>
      </c>
      <c r="F122" t="s">
        <v>719</v>
      </c>
      <c r="G122" s="2" t="s">
        <v>136</v>
      </c>
      <c r="J122" s="1">
        <v>24</v>
      </c>
      <c r="R122" s="3">
        <f t="shared" si="10"/>
        <v>24</v>
      </c>
      <c r="S122" s="1">
        <f t="shared" si="8"/>
        <v>16</v>
      </c>
      <c r="T122" t="e">
        <f t="shared" si="9"/>
        <v>#N/A</v>
      </c>
    </row>
    <row r="123" spans="1:20">
      <c r="A123" s="1">
        <v>11</v>
      </c>
      <c r="B123" s="106" t="s">
        <v>1030</v>
      </c>
      <c r="C123" s="59" t="s">
        <v>220</v>
      </c>
      <c r="D123" s="122">
        <v>4</v>
      </c>
      <c r="E123" s="201">
        <f t="shared" si="14"/>
        <v>10</v>
      </c>
      <c r="F123" t="s">
        <v>720</v>
      </c>
      <c r="G123" s="2" t="s">
        <v>137</v>
      </c>
      <c r="M123" s="1">
        <v>20</v>
      </c>
      <c r="O123" s="1">
        <v>10</v>
      </c>
      <c r="R123" s="3">
        <f t="shared" si="10"/>
        <v>30</v>
      </c>
      <c r="S123" s="1">
        <f t="shared" si="8"/>
        <v>15</v>
      </c>
      <c r="T123" t="e">
        <f t="shared" si="9"/>
        <v>#N/A</v>
      </c>
    </row>
    <row r="124" spans="1:20">
      <c r="A124" s="1">
        <v>12</v>
      </c>
      <c r="B124" s="106" t="s">
        <v>1186</v>
      </c>
      <c r="C124" s="59" t="s">
        <v>14</v>
      </c>
      <c r="D124" s="122">
        <v>2</v>
      </c>
      <c r="E124" s="201">
        <f t="shared" si="14"/>
        <v>2</v>
      </c>
      <c r="F124" t="s">
        <v>721</v>
      </c>
      <c r="G124" s="2" t="s">
        <v>138</v>
      </c>
      <c r="R124" s="3">
        <f t="shared" si="10"/>
        <v>0</v>
      </c>
      <c r="S124" s="1">
        <f t="shared" si="8"/>
        <v>48</v>
      </c>
      <c r="T124" t="e">
        <f t="shared" si="9"/>
        <v>#N/A</v>
      </c>
    </row>
    <row r="125" spans="1:20">
      <c r="A125" s="1">
        <v>4</v>
      </c>
      <c r="B125" s="106" t="s">
        <v>1107</v>
      </c>
      <c r="C125" s="94" t="s">
        <v>266</v>
      </c>
      <c r="D125" s="122">
        <v>18</v>
      </c>
      <c r="E125" s="201">
        <f t="shared" si="14"/>
        <v>18</v>
      </c>
      <c r="F125" t="s">
        <v>722</v>
      </c>
      <c r="G125" s="2" t="s">
        <v>139</v>
      </c>
      <c r="R125" s="3">
        <f t="shared" si="10"/>
        <v>0</v>
      </c>
      <c r="S125" s="1">
        <f t="shared" si="8"/>
        <v>48</v>
      </c>
      <c r="T125" t="e">
        <f t="shared" si="9"/>
        <v>#N/A</v>
      </c>
    </row>
    <row r="126" spans="1:20">
      <c r="F126" t="s">
        <v>723</v>
      </c>
      <c r="G126" s="2" t="s">
        <v>724</v>
      </c>
      <c r="R126" s="3">
        <f t="shared" si="10"/>
        <v>0</v>
      </c>
      <c r="S126" s="1">
        <f t="shared" si="8"/>
        <v>48</v>
      </c>
      <c r="T126" t="e">
        <f t="shared" si="9"/>
        <v>#N/A</v>
      </c>
    </row>
    <row r="127" spans="1:20">
      <c r="A127" s="1" t="s">
        <v>343</v>
      </c>
      <c r="B127" s="98" t="s">
        <v>1205</v>
      </c>
      <c r="F127" t="s">
        <v>725</v>
      </c>
      <c r="G127" s="2" t="s">
        <v>140</v>
      </c>
      <c r="R127" s="3">
        <f t="shared" si="10"/>
        <v>0</v>
      </c>
      <c r="S127" s="1">
        <f t="shared" si="8"/>
        <v>48</v>
      </c>
      <c r="T127" t="e">
        <f t="shared" si="9"/>
        <v>#N/A</v>
      </c>
    </row>
    <row r="128" spans="1:20">
      <c r="A128" s="1">
        <v>7</v>
      </c>
      <c r="B128" s="106" t="s">
        <v>1185</v>
      </c>
      <c r="C128" s="59" t="s">
        <v>114</v>
      </c>
      <c r="D128" s="122">
        <v>12</v>
      </c>
      <c r="E128" s="201">
        <f>IF(C128&lt;&gt;C127,D128,(D128+E127))</f>
        <v>12</v>
      </c>
      <c r="F128" t="s">
        <v>726</v>
      </c>
      <c r="G128" s="2" t="s">
        <v>141</v>
      </c>
      <c r="R128" s="3">
        <f t="shared" si="10"/>
        <v>0</v>
      </c>
      <c r="S128" s="1">
        <f t="shared" si="8"/>
        <v>48</v>
      </c>
      <c r="T128" t="e">
        <f t="shared" si="9"/>
        <v>#N/A</v>
      </c>
    </row>
    <row r="129" spans="1:20">
      <c r="A129" s="1">
        <v>10</v>
      </c>
      <c r="B129" s="106" t="s">
        <v>1729</v>
      </c>
      <c r="C129" s="59" t="s">
        <v>114</v>
      </c>
      <c r="D129" s="122">
        <v>6</v>
      </c>
      <c r="E129" s="201">
        <f t="shared" ref="E129:E139" si="15">IF(C129&lt;&gt;C128,D129,(D129+E128))</f>
        <v>18</v>
      </c>
      <c r="F129" t="s">
        <v>727</v>
      </c>
      <c r="G129" s="2" t="s">
        <v>142</v>
      </c>
      <c r="R129" s="3">
        <f t="shared" si="10"/>
        <v>0</v>
      </c>
      <c r="S129" s="1">
        <f t="shared" si="8"/>
        <v>48</v>
      </c>
      <c r="T129" t="e">
        <f t="shared" si="9"/>
        <v>#N/A</v>
      </c>
    </row>
    <row r="130" spans="1:20">
      <c r="A130" s="1">
        <v>5</v>
      </c>
      <c r="B130" s="106" t="s">
        <v>1182</v>
      </c>
      <c r="C130" s="59" t="s">
        <v>121</v>
      </c>
      <c r="D130" s="122">
        <v>16</v>
      </c>
      <c r="E130" s="201">
        <f t="shared" si="15"/>
        <v>16</v>
      </c>
      <c r="F130" t="s">
        <v>728</v>
      </c>
      <c r="G130" s="2" t="s">
        <v>143</v>
      </c>
      <c r="R130" s="3">
        <f t="shared" si="10"/>
        <v>0</v>
      </c>
      <c r="S130" s="1">
        <f t="shared" si="8"/>
        <v>48</v>
      </c>
      <c r="T130" t="e">
        <f t="shared" si="9"/>
        <v>#N/A</v>
      </c>
    </row>
    <row r="131" spans="1:20">
      <c r="A131" s="1">
        <v>8</v>
      </c>
      <c r="B131" s="106" t="s">
        <v>554</v>
      </c>
      <c r="C131" s="59" t="s">
        <v>162</v>
      </c>
      <c r="D131" s="122">
        <v>10</v>
      </c>
      <c r="E131" s="201">
        <f t="shared" si="15"/>
        <v>10</v>
      </c>
      <c r="F131" t="s">
        <v>729</v>
      </c>
      <c r="G131" s="2" t="s">
        <v>144</v>
      </c>
      <c r="K131" s="1">
        <v>12</v>
      </c>
      <c r="R131" s="3">
        <f t="shared" si="10"/>
        <v>12</v>
      </c>
      <c r="S131" s="1">
        <f t="shared" ref="S131:S194" si="16">RANK($R131,$R$2:$R$347)</f>
        <v>30</v>
      </c>
      <c r="T131" t="e">
        <f t="shared" ref="T131:T194" si="17">VLOOKUP($S131,$U$1:$V$13,2,0)</f>
        <v>#N/A</v>
      </c>
    </row>
    <row r="132" spans="1:20">
      <c r="A132" s="1">
        <v>3</v>
      </c>
      <c r="B132" s="106" t="s">
        <v>565</v>
      </c>
      <c r="C132" s="59" t="s">
        <v>409</v>
      </c>
      <c r="D132" s="122">
        <v>20</v>
      </c>
      <c r="E132" s="201">
        <f t="shared" si="15"/>
        <v>20</v>
      </c>
      <c r="F132" t="s">
        <v>730</v>
      </c>
      <c r="G132" s="2" t="s">
        <v>145</v>
      </c>
      <c r="R132" s="3">
        <f t="shared" ref="R132:R195" si="18">SUM(H132:Q132)</f>
        <v>0</v>
      </c>
      <c r="S132" s="1">
        <f t="shared" si="16"/>
        <v>48</v>
      </c>
      <c r="T132" t="e">
        <f t="shared" si="17"/>
        <v>#N/A</v>
      </c>
    </row>
    <row r="133" spans="1:20">
      <c r="A133" s="1">
        <v>11</v>
      </c>
      <c r="B133" s="106" t="s">
        <v>550</v>
      </c>
      <c r="C133" s="59" t="s">
        <v>212</v>
      </c>
      <c r="D133" s="122">
        <v>4</v>
      </c>
      <c r="E133" s="201">
        <f t="shared" si="15"/>
        <v>4</v>
      </c>
      <c r="F133" t="s">
        <v>731</v>
      </c>
      <c r="G133" s="2" t="s">
        <v>146</v>
      </c>
      <c r="R133" s="3">
        <f t="shared" si="18"/>
        <v>0</v>
      </c>
      <c r="S133" s="1">
        <f t="shared" si="16"/>
        <v>48</v>
      </c>
      <c r="T133" t="e">
        <f t="shared" si="17"/>
        <v>#N/A</v>
      </c>
    </row>
    <row r="134" spans="1:20">
      <c r="A134" s="1">
        <v>4</v>
      </c>
      <c r="B134" s="106" t="s">
        <v>1036</v>
      </c>
      <c r="C134" s="94" t="s">
        <v>33</v>
      </c>
      <c r="D134" s="122">
        <v>18</v>
      </c>
      <c r="E134" s="201">
        <f t="shared" si="15"/>
        <v>18</v>
      </c>
      <c r="F134" t="s">
        <v>732</v>
      </c>
      <c r="G134" s="2" t="s">
        <v>147</v>
      </c>
      <c r="R134" s="3">
        <f t="shared" si="18"/>
        <v>0</v>
      </c>
      <c r="S134" s="1">
        <f t="shared" si="16"/>
        <v>48</v>
      </c>
      <c r="T134" t="e">
        <f t="shared" si="17"/>
        <v>#N/A</v>
      </c>
    </row>
    <row r="135" spans="1:20">
      <c r="A135" s="1">
        <v>9</v>
      </c>
      <c r="B135" s="106" t="s">
        <v>549</v>
      </c>
      <c r="C135" s="59" t="s">
        <v>33</v>
      </c>
      <c r="D135" s="122">
        <v>8</v>
      </c>
      <c r="E135" s="201">
        <f t="shared" si="15"/>
        <v>26</v>
      </c>
      <c r="F135" t="s">
        <v>733</v>
      </c>
      <c r="G135" s="2" t="s">
        <v>19</v>
      </c>
      <c r="K135" s="1">
        <v>18</v>
      </c>
      <c r="R135" s="3">
        <f t="shared" si="18"/>
        <v>18</v>
      </c>
      <c r="S135" s="1">
        <f t="shared" si="16"/>
        <v>20</v>
      </c>
      <c r="T135" t="e">
        <f t="shared" si="17"/>
        <v>#N/A</v>
      </c>
    </row>
    <row r="136" spans="1:20">
      <c r="A136" s="1">
        <v>1</v>
      </c>
      <c r="B136" s="106" t="s">
        <v>566</v>
      </c>
      <c r="C136" s="94" t="s">
        <v>14</v>
      </c>
      <c r="D136" s="122">
        <v>24</v>
      </c>
      <c r="E136" s="201">
        <f t="shared" si="15"/>
        <v>24</v>
      </c>
      <c r="F136" t="s">
        <v>734</v>
      </c>
      <c r="G136" s="2" t="s">
        <v>148</v>
      </c>
      <c r="R136" s="3">
        <f t="shared" si="18"/>
        <v>0</v>
      </c>
      <c r="S136" s="1">
        <f t="shared" si="16"/>
        <v>48</v>
      </c>
      <c r="T136" t="e">
        <f t="shared" si="17"/>
        <v>#N/A</v>
      </c>
    </row>
    <row r="137" spans="1:20">
      <c r="A137" s="1">
        <v>2</v>
      </c>
      <c r="B137" s="106" t="s">
        <v>404</v>
      </c>
      <c r="C137" s="59" t="s">
        <v>14</v>
      </c>
      <c r="D137" s="122">
        <v>22</v>
      </c>
      <c r="E137" s="201">
        <f t="shared" si="15"/>
        <v>46</v>
      </c>
      <c r="F137" t="s">
        <v>735</v>
      </c>
      <c r="G137" s="2" t="s">
        <v>149</v>
      </c>
      <c r="R137" s="3">
        <f t="shared" si="18"/>
        <v>0</v>
      </c>
      <c r="S137" s="1">
        <f t="shared" si="16"/>
        <v>48</v>
      </c>
      <c r="T137" t="e">
        <f t="shared" si="17"/>
        <v>#N/A</v>
      </c>
    </row>
    <row r="138" spans="1:20">
      <c r="A138" s="1">
        <v>6</v>
      </c>
      <c r="B138" s="106" t="s">
        <v>1183</v>
      </c>
      <c r="C138" s="59" t="s">
        <v>14</v>
      </c>
      <c r="D138" s="122">
        <v>14</v>
      </c>
      <c r="E138" s="201">
        <f t="shared" si="15"/>
        <v>60</v>
      </c>
      <c r="F138" t="s">
        <v>736</v>
      </c>
      <c r="G138" s="2" t="s">
        <v>150</v>
      </c>
      <c r="R138" s="3">
        <f t="shared" si="18"/>
        <v>0</v>
      </c>
      <c r="S138" s="1">
        <f t="shared" si="16"/>
        <v>48</v>
      </c>
      <c r="T138" t="e">
        <f t="shared" si="17"/>
        <v>#N/A</v>
      </c>
    </row>
    <row r="139" spans="1:20">
      <c r="A139" s="1">
        <v>12</v>
      </c>
      <c r="B139" s="106" t="s">
        <v>553</v>
      </c>
      <c r="C139" s="59" t="s">
        <v>14</v>
      </c>
      <c r="D139" s="122">
        <v>2</v>
      </c>
      <c r="E139" s="201">
        <f t="shared" si="15"/>
        <v>62</v>
      </c>
      <c r="F139" t="s">
        <v>737</v>
      </c>
      <c r="G139" s="2" t="s">
        <v>151</v>
      </c>
      <c r="R139" s="3">
        <f t="shared" si="18"/>
        <v>0</v>
      </c>
      <c r="S139" s="1">
        <f t="shared" si="16"/>
        <v>48</v>
      </c>
      <c r="T139" t="e">
        <f t="shared" si="17"/>
        <v>#N/A</v>
      </c>
    </row>
    <row r="140" spans="1:20">
      <c r="F140" t="s">
        <v>738</v>
      </c>
      <c r="G140" s="2" t="s">
        <v>152</v>
      </c>
      <c r="R140" s="3">
        <f t="shared" si="18"/>
        <v>0</v>
      </c>
      <c r="S140" s="1">
        <f t="shared" si="16"/>
        <v>48</v>
      </c>
      <c r="T140" t="e">
        <f t="shared" si="17"/>
        <v>#N/A</v>
      </c>
    </row>
    <row r="141" spans="1:20">
      <c r="F141" t="s">
        <v>739</v>
      </c>
      <c r="G141" s="2" t="s">
        <v>153</v>
      </c>
      <c r="R141" s="3">
        <f t="shared" si="18"/>
        <v>0</v>
      </c>
      <c r="S141" s="1">
        <f t="shared" si="16"/>
        <v>48</v>
      </c>
      <c r="T141" t="e">
        <f t="shared" si="17"/>
        <v>#N/A</v>
      </c>
    </row>
    <row r="142" spans="1:20">
      <c r="F142" t="s">
        <v>740</v>
      </c>
      <c r="G142" s="2" t="s">
        <v>154</v>
      </c>
      <c r="L142" s="1">
        <v>6</v>
      </c>
      <c r="M142" s="1">
        <v>10</v>
      </c>
      <c r="R142" s="3">
        <f t="shared" si="18"/>
        <v>16</v>
      </c>
      <c r="S142" s="1">
        <f t="shared" si="16"/>
        <v>25</v>
      </c>
      <c r="T142" t="e">
        <f t="shared" si="17"/>
        <v>#N/A</v>
      </c>
    </row>
    <row r="143" spans="1:20">
      <c r="F143" t="s">
        <v>741</v>
      </c>
      <c r="G143" s="2" t="s">
        <v>155</v>
      </c>
      <c r="J143" s="1">
        <v>14</v>
      </c>
      <c r="K143" s="1">
        <v>20</v>
      </c>
      <c r="R143" s="3">
        <f t="shared" si="18"/>
        <v>34</v>
      </c>
      <c r="S143" s="1">
        <f t="shared" si="16"/>
        <v>13</v>
      </c>
      <c r="T143" t="e">
        <f t="shared" si="17"/>
        <v>#N/A</v>
      </c>
    </row>
    <row r="144" spans="1:20">
      <c r="F144" t="s">
        <v>742</v>
      </c>
      <c r="G144" s="2" t="s">
        <v>570</v>
      </c>
      <c r="R144" s="3">
        <f t="shared" si="18"/>
        <v>0</v>
      </c>
      <c r="S144" s="1">
        <f t="shared" si="16"/>
        <v>48</v>
      </c>
      <c r="T144" t="e">
        <f t="shared" si="17"/>
        <v>#N/A</v>
      </c>
    </row>
    <row r="145" spans="6:20">
      <c r="F145" t="s">
        <v>743</v>
      </c>
      <c r="G145" s="2" t="s">
        <v>156</v>
      </c>
      <c r="R145" s="3">
        <f t="shared" si="18"/>
        <v>0</v>
      </c>
      <c r="S145" s="1">
        <f t="shared" si="16"/>
        <v>48</v>
      </c>
      <c r="T145" t="e">
        <f t="shared" si="17"/>
        <v>#N/A</v>
      </c>
    </row>
    <row r="146" spans="6:20">
      <c r="F146" t="s">
        <v>744</v>
      </c>
      <c r="G146" s="2" t="s">
        <v>157</v>
      </c>
      <c r="R146" s="3">
        <f t="shared" si="18"/>
        <v>0</v>
      </c>
      <c r="S146" s="1">
        <f t="shared" si="16"/>
        <v>48</v>
      </c>
      <c r="T146" t="e">
        <f t="shared" si="17"/>
        <v>#N/A</v>
      </c>
    </row>
    <row r="147" spans="6:20">
      <c r="F147" t="s">
        <v>745</v>
      </c>
      <c r="G147" s="2" t="s">
        <v>158</v>
      </c>
      <c r="R147" s="3">
        <f t="shared" si="18"/>
        <v>0</v>
      </c>
      <c r="S147" s="1">
        <f t="shared" si="16"/>
        <v>48</v>
      </c>
      <c r="T147" t="e">
        <f t="shared" si="17"/>
        <v>#N/A</v>
      </c>
    </row>
    <row r="148" spans="6:20">
      <c r="F148" t="s">
        <v>746</v>
      </c>
      <c r="G148" s="2" t="s">
        <v>159</v>
      </c>
      <c r="R148" s="3">
        <f t="shared" si="18"/>
        <v>0</v>
      </c>
      <c r="S148" s="1">
        <f t="shared" si="16"/>
        <v>48</v>
      </c>
      <c r="T148" t="e">
        <f t="shared" si="17"/>
        <v>#N/A</v>
      </c>
    </row>
    <row r="149" spans="6:20">
      <c r="F149" t="s">
        <v>747</v>
      </c>
      <c r="G149" s="2" t="s">
        <v>160</v>
      </c>
      <c r="R149" s="3">
        <f t="shared" si="18"/>
        <v>0</v>
      </c>
      <c r="S149" s="1">
        <f t="shared" si="16"/>
        <v>48</v>
      </c>
      <c r="T149" t="e">
        <f t="shared" si="17"/>
        <v>#N/A</v>
      </c>
    </row>
    <row r="150" spans="6:20">
      <c r="F150" t="s">
        <v>748</v>
      </c>
      <c r="G150" s="2" t="s">
        <v>541</v>
      </c>
      <c r="R150" s="3">
        <f t="shared" si="18"/>
        <v>0</v>
      </c>
      <c r="S150" s="1">
        <f t="shared" si="16"/>
        <v>48</v>
      </c>
      <c r="T150" t="e">
        <f t="shared" si="17"/>
        <v>#N/A</v>
      </c>
    </row>
    <row r="151" spans="6:20">
      <c r="F151" t="s">
        <v>749</v>
      </c>
      <c r="G151" s="2" t="s">
        <v>161</v>
      </c>
      <c r="R151" s="3">
        <f t="shared" si="18"/>
        <v>0</v>
      </c>
      <c r="S151" s="1">
        <f t="shared" si="16"/>
        <v>48</v>
      </c>
      <c r="T151" t="e">
        <f t="shared" si="17"/>
        <v>#N/A</v>
      </c>
    </row>
    <row r="152" spans="6:20">
      <c r="F152" s="50" t="s">
        <v>750</v>
      </c>
      <c r="G152" s="50" t="s">
        <v>162</v>
      </c>
      <c r="I152" s="1">
        <v>24</v>
      </c>
      <c r="K152" s="1">
        <v>46</v>
      </c>
      <c r="L152" s="1">
        <v>46</v>
      </c>
      <c r="O152" s="1">
        <v>4</v>
      </c>
      <c r="Q152" s="1">
        <v>10</v>
      </c>
      <c r="R152" s="3">
        <f t="shared" si="18"/>
        <v>130</v>
      </c>
      <c r="S152" s="1">
        <f t="shared" si="16"/>
        <v>3</v>
      </c>
      <c r="T152">
        <f t="shared" si="17"/>
        <v>20</v>
      </c>
    </row>
    <row r="153" spans="6:20">
      <c r="F153" t="s">
        <v>751</v>
      </c>
      <c r="G153" s="2" t="s">
        <v>163</v>
      </c>
      <c r="R153" s="3">
        <f t="shared" si="18"/>
        <v>0</v>
      </c>
      <c r="S153" s="1">
        <f t="shared" si="16"/>
        <v>48</v>
      </c>
      <c r="T153" t="e">
        <f t="shared" si="17"/>
        <v>#N/A</v>
      </c>
    </row>
    <row r="154" spans="6:20">
      <c r="F154" t="s">
        <v>752</v>
      </c>
      <c r="G154" s="2" t="s">
        <v>164</v>
      </c>
      <c r="R154" s="3">
        <f t="shared" si="18"/>
        <v>0</v>
      </c>
      <c r="S154" s="1">
        <f t="shared" si="16"/>
        <v>48</v>
      </c>
      <c r="T154" t="e">
        <f t="shared" si="17"/>
        <v>#N/A</v>
      </c>
    </row>
    <row r="155" spans="6:20">
      <c r="F155" t="s">
        <v>753</v>
      </c>
      <c r="G155" s="2" t="s">
        <v>165</v>
      </c>
      <c r="R155" s="3">
        <f t="shared" si="18"/>
        <v>0</v>
      </c>
      <c r="S155" s="1">
        <f t="shared" si="16"/>
        <v>48</v>
      </c>
      <c r="T155" t="e">
        <f t="shared" si="17"/>
        <v>#N/A</v>
      </c>
    </row>
    <row r="156" spans="6:20">
      <c r="F156" t="s">
        <v>754</v>
      </c>
      <c r="G156" s="2" t="s">
        <v>166</v>
      </c>
      <c r="R156" s="3">
        <f t="shared" si="18"/>
        <v>0</v>
      </c>
      <c r="S156" s="1">
        <f t="shared" si="16"/>
        <v>48</v>
      </c>
      <c r="T156" t="e">
        <f t="shared" si="17"/>
        <v>#N/A</v>
      </c>
    </row>
    <row r="157" spans="6:20">
      <c r="F157" t="s">
        <v>755</v>
      </c>
      <c r="G157" s="2" t="s">
        <v>409</v>
      </c>
      <c r="L157" s="1">
        <v>14</v>
      </c>
      <c r="M157" s="1">
        <v>24</v>
      </c>
      <c r="N157" s="1">
        <v>20</v>
      </c>
      <c r="O157" s="1">
        <v>6</v>
      </c>
      <c r="P157" s="1">
        <v>8</v>
      </c>
      <c r="Q157" s="1">
        <v>20</v>
      </c>
      <c r="R157" s="3">
        <f t="shared" si="18"/>
        <v>92</v>
      </c>
      <c r="S157" s="1">
        <f t="shared" si="16"/>
        <v>4</v>
      </c>
      <c r="T157">
        <f t="shared" si="17"/>
        <v>18</v>
      </c>
    </row>
    <row r="158" spans="6:20">
      <c r="F158" t="s">
        <v>756</v>
      </c>
      <c r="G158" s="2" t="s">
        <v>167</v>
      </c>
      <c r="R158" s="3">
        <f t="shared" si="18"/>
        <v>0</v>
      </c>
      <c r="S158" s="1">
        <f t="shared" si="16"/>
        <v>48</v>
      </c>
      <c r="T158" t="e">
        <f t="shared" si="17"/>
        <v>#N/A</v>
      </c>
    </row>
    <row r="159" spans="6:20">
      <c r="F159" t="s">
        <v>757</v>
      </c>
      <c r="G159" s="2" t="s">
        <v>168</v>
      </c>
      <c r="R159" s="3">
        <f t="shared" si="18"/>
        <v>0</v>
      </c>
      <c r="S159" s="1">
        <f t="shared" si="16"/>
        <v>48</v>
      </c>
      <c r="T159" t="e">
        <f t="shared" si="17"/>
        <v>#N/A</v>
      </c>
    </row>
    <row r="160" spans="6:20">
      <c r="F160" t="s">
        <v>758</v>
      </c>
      <c r="G160" s="2" t="s">
        <v>542</v>
      </c>
      <c r="R160" s="3">
        <f t="shared" si="18"/>
        <v>0</v>
      </c>
      <c r="S160" s="1">
        <f t="shared" si="16"/>
        <v>48</v>
      </c>
      <c r="T160" t="e">
        <f t="shared" si="17"/>
        <v>#N/A</v>
      </c>
    </row>
    <row r="161" spans="6:20">
      <c r="F161" t="s">
        <v>759</v>
      </c>
      <c r="G161" s="2" t="s">
        <v>169</v>
      </c>
      <c r="R161" s="3">
        <f t="shared" si="18"/>
        <v>0</v>
      </c>
      <c r="S161" s="1">
        <f t="shared" si="16"/>
        <v>48</v>
      </c>
      <c r="T161" t="e">
        <f t="shared" si="17"/>
        <v>#N/A</v>
      </c>
    </row>
    <row r="162" spans="6:20">
      <c r="F162" t="s">
        <v>760</v>
      </c>
      <c r="G162" s="2" t="s">
        <v>170</v>
      </c>
      <c r="R162" s="3">
        <f t="shared" si="18"/>
        <v>0</v>
      </c>
      <c r="S162" s="1">
        <f t="shared" si="16"/>
        <v>48</v>
      </c>
      <c r="T162" t="e">
        <f t="shared" si="17"/>
        <v>#N/A</v>
      </c>
    </row>
    <row r="163" spans="6:20">
      <c r="F163" t="s">
        <v>761</v>
      </c>
      <c r="G163" s="2" t="s">
        <v>171</v>
      </c>
      <c r="R163" s="3">
        <f t="shared" si="18"/>
        <v>0</v>
      </c>
      <c r="S163" s="1">
        <f t="shared" si="16"/>
        <v>48</v>
      </c>
      <c r="T163" t="e">
        <f t="shared" si="17"/>
        <v>#N/A</v>
      </c>
    </row>
    <row r="164" spans="6:20">
      <c r="F164" t="s">
        <v>762</v>
      </c>
      <c r="G164" s="2" t="s">
        <v>172</v>
      </c>
      <c r="R164" s="3">
        <f t="shared" si="18"/>
        <v>0</v>
      </c>
      <c r="S164" s="1">
        <f t="shared" si="16"/>
        <v>48</v>
      </c>
      <c r="T164" t="e">
        <f t="shared" si="17"/>
        <v>#N/A</v>
      </c>
    </row>
    <row r="165" spans="6:20">
      <c r="F165" t="s">
        <v>763</v>
      </c>
      <c r="G165" s="2" t="s">
        <v>173</v>
      </c>
      <c r="R165" s="3">
        <f t="shared" si="18"/>
        <v>0</v>
      </c>
      <c r="S165" s="1">
        <f t="shared" si="16"/>
        <v>48</v>
      </c>
      <c r="T165" t="e">
        <f t="shared" si="17"/>
        <v>#N/A</v>
      </c>
    </row>
    <row r="166" spans="6:20">
      <c r="F166" t="s">
        <v>764</v>
      </c>
      <c r="G166" s="2" t="s">
        <v>174</v>
      </c>
      <c r="K166" s="1">
        <v>10</v>
      </c>
      <c r="R166" s="3">
        <f t="shared" si="18"/>
        <v>10</v>
      </c>
      <c r="S166" s="1">
        <f t="shared" si="16"/>
        <v>31</v>
      </c>
      <c r="T166" t="e">
        <f t="shared" si="17"/>
        <v>#N/A</v>
      </c>
    </row>
    <row r="167" spans="6:20">
      <c r="F167" t="s">
        <v>765</v>
      </c>
      <c r="G167" s="2" t="s">
        <v>175</v>
      </c>
      <c r="R167" s="3">
        <f t="shared" si="18"/>
        <v>0</v>
      </c>
      <c r="S167" s="1">
        <f t="shared" si="16"/>
        <v>48</v>
      </c>
      <c r="T167" t="e">
        <f t="shared" si="17"/>
        <v>#N/A</v>
      </c>
    </row>
    <row r="168" spans="6:20">
      <c r="F168" t="s">
        <v>766</v>
      </c>
      <c r="G168" s="2" t="s">
        <v>176</v>
      </c>
      <c r="R168" s="3">
        <f t="shared" si="18"/>
        <v>0</v>
      </c>
      <c r="S168" s="1">
        <f t="shared" si="16"/>
        <v>48</v>
      </c>
      <c r="T168" t="e">
        <f t="shared" si="17"/>
        <v>#N/A</v>
      </c>
    </row>
    <row r="169" spans="6:20">
      <c r="F169" t="s">
        <v>767</v>
      </c>
      <c r="G169" s="2" t="s">
        <v>177</v>
      </c>
      <c r="R169" s="3">
        <f t="shared" si="18"/>
        <v>0</v>
      </c>
      <c r="S169" s="1">
        <f t="shared" si="16"/>
        <v>48</v>
      </c>
      <c r="T169" t="e">
        <f t="shared" si="17"/>
        <v>#N/A</v>
      </c>
    </row>
    <row r="170" spans="6:20">
      <c r="F170" t="s">
        <v>768</v>
      </c>
      <c r="G170" s="2" t="s">
        <v>178</v>
      </c>
      <c r="I170" s="1">
        <v>4</v>
      </c>
      <c r="R170" s="3">
        <f t="shared" si="18"/>
        <v>4</v>
      </c>
      <c r="S170" s="1">
        <f t="shared" si="16"/>
        <v>40</v>
      </c>
      <c r="T170" t="e">
        <f t="shared" si="17"/>
        <v>#N/A</v>
      </c>
    </row>
    <row r="171" spans="6:20">
      <c r="F171" t="s">
        <v>769</v>
      </c>
      <c r="G171" s="2" t="s">
        <v>179</v>
      </c>
      <c r="R171" s="3">
        <f t="shared" si="18"/>
        <v>0</v>
      </c>
      <c r="S171" s="1">
        <f t="shared" si="16"/>
        <v>48</v>
      </c>
      <c r="T171" t="e">
        <f t="shared" si="17"/>
        <v>#N/A</v>
      </c>
    </row>
    <row r="172" spans="6:20">
      <c r="F172" t="s">
        <v>770</v>
      </c>
      <c r="G172" s="2" t="s">
        <v>180</v>
      </c>
      <c r="R172" s="3">
        <f t="shared" si="18"/>
        <v>0</v>
      </c>
      <c r="S172" s="1">
        <f t="shared" si="16"/>
        <v>48</v>
      </c>
      <c r="T172" t="e">
        <f t="shared" si="17"/>
        <v>#N/A</v>
      </c>
    </row>
    <row r="173" spans="6:20">
      <c r="F173" t="s">
        <v>771</v>
      </c>
      <c r="G173" s="2" t="s">
        <v>181</v>
      </c>
      <c r="R173" s="3">
        <f t="shared" si="18"/>
        <v>0</v>
      </c>
      <c r="S173" s="1">
        <f t="shared" si="16"/>
        <v>48</v>
      </c>
      <c r="T173" t="e">
        <f t="shared" si="17"/>
        <v>#N/A</v>
      </c>
    </row>
    <row r="174" spans="6:20">
      <c r="F174" t="s">
        <v>772</v>
      </c>
      <c r="G174" s="2" t="s">
        <v>182</v>
      </c>
      <c r="R174" s="3">
        <f t="shared" si="18"/>
        <v>0</v>
      </c>
      <c r="S174" s="1">
        <f t="shared" si="16"/>
        <v>48</v>
      </c>
      <c r="T174" t="e">
        <f t="shared" si="17"/>
        <v>#N/A</v>
      </c>
    </row>
    <row r="175" spans="6:20">
      <c r="F175" t="s">
        <v>773</v>
      </c>
      <c r="G175" s="2" t="s">
        <v>183</v>
      </c>
      <c r="R175" s="3">
        <f t="shared" si="18"/>
        <v>0</v>
      </c>
      <c r="S175" s="1">
        <f t="shared" si="16"/>
        <v>48</v>
      </c>
      <c r="T175" t="e">
        <f t="shared" si="17"/>
        <v>#N/A</v>
      </c>
    </row>
    <row r="176" spans="6:20">
      <c r="F176" t="s">
        <v>774</v>
      </c>
      <c r="G176" s="2" t="s">
        <v>184</v>
      </c>
      <c r="N176" s="1">
        <v>16</v>
      </c>
      <c r="R176" s="3">
        <f t="shared" si="18"/>
        <v>16</v>
      </c>
      <c r="S176" s="1">
        <f t="shared" si="16"/>
        <v>25</v>
      </c>
      <c r="T176" t="e">
        <f t="shared" si="17"/>
        <v>#N/A</v>
      </c>
    </row>
    <row r="177" spans="6:20">
      <c r="F177" t="s">
        <v>775</v>
      </c>
      <c r="G177" s="2" t="s">
        <v>185</v>
      </c>
      <c r="R177" s="3">
        <f t="shared" si="18"/>
        <v>0</v>
      </c>
      <c r="S177" s="1">
        <f t="shared" si="16"/>
        <v>48</v>
      </c>
      <c r="T177" t="e">
        <f t="shared" si="17"/>
        <v>#N/A</v>
      </c>
    </row>
    <row r="178" spans="6:20">
      <c r="F178" t="s">
        <v>776</v>
      </c>
      <c r="G178" s="2" t="s">
        <v>186</v>
      </c>
      <c r="R178" s="3">
        <f t="shared" si="18"/>
        <v>0</v>
      </c>
      <c r="S178" s="1">
        <f t="shared" si="16"/>
        <v>48</v>
      </c>
      <c r="T178" t="e">
        <f t="shared" si="17"/>
        <v>#N/A</v>
      </c>
    </row>
    <row r="179" spans="6:20">
      <c r="F179" t="s">
        <v>777</v>
      </c>
      <c r="G179" s="2" t="s">
        <v>187</v>
      </c>
      <c r="I179" s="1">
        <v>14</v>
      </c>
      <c r="M179" s="1">
        <v>4</v>
      </c>
      <c r="N179" s="1">
        <v>24</v>
      </c>
      <c r="R179" s="3">
        <f t="shared" si="18"/>
        <v>42</v>
      </c>
      <c r="S179" s="1">
        <f t="shared" si="16"/>
        <v>8</v>
      </c>
      <c r="T179">
        <f t="shared" si="17"/>
        <v>10</v>
      </c>
    </row>
    <row r="180" spans="6:20">
      <c r="F180" t="s">
        <v>778</v>
      </c>
      <c r="G180" s="2" t="s">
        <v>188</v>
      </c>
      <c r="R180" s="3">
        <f t="shared" si="18"/>
        <v>0</v>
      </c>
      <c r="S180" s="1">
        <f t="shared" si="16"/>
        <v>48</v>
      </c>
      <c r="T180" t="e">
        <f t="shared" si="17"/>
        <v>#N/A</v>
      </c>
    </row>
    <row r="181" spans="6:20">
      <c r="F181" t="s">
        <v>779</v>
      </c>
      <c r="G181" s="2" t="s">
        <v>569</v>
      </c>
      <c r="L181" s="1">
        <v>18</v>
      </c>
      <c r="O181" s="1">
        <v>22</v>
      </c>
      <c r="R181" s="3">
        <f t="shared" si="18"/>
        <v>40</v>
      </c>
      <c r="S181" s="1">
        <f t="shared" si="16"/>
        <v>10</v>
      </c>
      <c r="T181">
        <f t="shared" si="17"/>
        <v>6</v>
      </c>
    </row>
    <row r="182" spans="6:20">
      <c r="F182" t="s">
        <v>780</v>
      </c>
      <c r="G182" s="2" t="s">
        <v>190</v>
      </c>
      <c r="R182" s="3">
        <f t="shared" si="18"/>
        <v>0</v>
      </c>
      <c r="S182" s="1">
        <f t="shared" si="16"/>
        <v>48</v>
      </c>
      <c r="T182" t="e">
        <f t="shared" si="17"/>
        <v>#N/A</v>
      </c>
    </row>
    <row r="183" spans="6:20">
      <c r="F183" t="s">
        <v>781</v>
      </c>
      <c r="G183" s="2" t="s">
        <v>191</v>
      </c>
      <c r="R183" s="3">
        <f t="shared" si="18"/>
        <v>0</v>
      </c>
      <c r="S183" s="1">
        <f t="shared" si="16"/>
        <v>48</v>
      </c>
      <c r="T183" t="e">
        <f t="shared" si="17"/>
        <v>#N/A</v>
      </c>
    </row>
    <row r="184" spans="6:20">
      <c r="F184" t="s">
        <v>782</v>
      </c>
      <c r="G184" s="2" t="s">
        <v>192</v>
      </c>
      <c r="R184" s="3">
        <f t="shared" si="18"/>
        <v>0</v>
      </c>
      <c r="S184" s="1">
        <f t="shared" si="16"/>
        <v>48</v>
      </c>
      <c r="T184" t="e">
        <f t="shared" si="17"/>
        <v>#N/A</v>
      </c>
    </row>
    <row r="185" spans="6:20">
      <c r="F185" t="s">
        <v>783</v>
      </c>
      <c r="G185" s="2" t="s">
        <v>193</v>
      </c>
      <c r="M185" s="1">
        <v>8</v>
      </c>
      <c r="R185" s="3">
        <f t="shared" si="18"/>
        <v>8</v>
      </c>
      <c r="S185" s="1">
        <f t="shared" si="16"/>
        <v>36</v>
      </c>
      <c r="T185" t="e">
        <f t="shared" si="17"/>
        <v>#N/A</v>
      </c>
    </row>
    <row r="186" spans="6:20">
      <c r="F186" t="s">
        <v>784</v>
      </c>
      <c r="G186" s="2" t="s">
        <v>194</v>
      </c>
      <c r="R186" s="3">
        <f t="shared" si="18"/>
        <v>0</v>
      </c>
      <c r="S186" s="1">
        <f t="shared" si="16"/>
        <v>48</v>
      </c>
      <c r="T186" t="e">
        <f t="shared" si="17"/>
        <v>#N/A</v>
      </c>
    </row>
    <row r="187" spans="6:20">
      <c r="F187" t="s">
        <v>785</v>
      </c>
      <c r="G187" s="2" t="s">
        <v>195</v>
      </c>
      <c r="R187" s="3">
        <f t="shared" si="18"/>
        <v>0</v>
      </c>
      <c r="S187" s="1">
        <f t="shared" si="16"/>
        <v>48</v>
      </c>
      <c r="T187" t="e">
        <f t="shared" si="17"/>
        <v>#N/A</v>
      </c>
    </row>
    <row r="188" spans="6:20">
      <c r="F188" t="s">
        <v>786</v>
      </c>
      <c r="G188" s="2" t="s">
        <v>196</v>
      </c>
      <c r="R188" s="3">
        <f t="shared" si="18"/>
        <v>0</v>
      </c>
      <c r="S188" s="1">
        <f t="shared" si="16"/>
        <v>48</v>
      </c>
      <c r="T188" t="e">
        <f t="shared" si="17"/>
        <v>#N/A</v>
      </c>
    </row>
    <row r="189" spans="6:20">
      <c r="F189" t="s">
        <v>787</v>
      </c>
      <c r="G189" s="2" t="s">
        <v>197</v>
      </c>
      <c r="R189" s="3">
        <f t="shared" si="18"/>
        <v>0</v>
      </c>
      <c r="S189" s="1">
        <f t="shared" si="16"/>
        <v>48</v>
      </c>
      <c r="T189" t="e">
        <f t="shared" si="17"/>
        <v>#N/A</v>
      </c>
    </row>
    <row r="190" spans="6:20">
      <c r="F190" t="s">
        <v>788</v>
      </c>
      <c r="G190" s="2" t="s">
        <v>198</v>
      </c>
      <c r="R190" s="3">
        <f t="shared" si="18"/>
        <v>0</v>
      </c>
      <c r="S190" s="1">
        <f t="shared" si="16"/>
        <v>48</v>
      </c>
      <c r="T190" t="e">
        <f t="shared" si="17"/>
        <v>#N/A</v>
      </c>
    </row>
    <row r="191" spans="6:20">
      <c r="F191" t="s">
        <v>789</v>
      </c>
      <c r="G191" s="2" t="s">
        <v>199</v>
      </c>
      <c r="R191" s="3">
        <f t="shared" si="18"/>
        <v>0</v>
      </c>
      <c r="S191" s="1">
        <f t="shared" si="16"/>
        <v>48</v>
      </c>
      <c r="T191" t="e">
        <f t="shared" si="17"/>
        <v>#N/A</v>
      </c>
    </row>
    <row r="192" spans="6:20">
      <c r="F192" t="s">
        <v>790</v>
      </c>
      <c r="G192" s="2" t="s">
        <v>200</v>
      </c>
      <c r="R192" s="3">
        <f t="shared" si="18"/>
        <v>0</v>
      </c>
      <c r="S192" s="1">
        <f t="shared" si="16"/>
        <v>48</v>
      </c>
      <c r="T192" t="e">
        <f t="shared" si="17"/>
        <v>#N/A</v>
      </c>
    </row>
    <row r="193" spans="6:20">
      <c r="F193" t="s">
        <v>791</v>
      </c>
      <c r="G193" s="2" t="s">
        <v>201</v>
      </c>
      <c r="R193" s="3">
        <f t="shared" si="18"/>
        <v>0</v>
      </c>
      <c r="S193" s="1">
        <f t="shared" si="16"/>
        <v>48</v>
      </c>
      <c r="T193" t="e">
        <f t="shared" si="17"/>
        <v>#N/A</v>
      </c>
    </row>
    <row r="194" spans="6:20">
      <c r="F194" t="s">
        <v>792</v>
      </c>
      <c r="G194" s="2" t="s">
        <v>202</v>
      </c>
      <c r="R194" s="3">
        <f t="shared" si="18"/>
        <v>0</v>
      </c>
      <c r="S194" s="1">
        <f t="shared" si="16"/>
        <v>48</v>
      </c>
      <c r="T194" t="e">
        <f t="shared" si="17"/>
        <v>#N/A</v>
      </c>
    </row>
    <row r="195" spans="6:20">
      <c r="F195" t="s">
        <v>793</v>
      </c>
      <c r="G195" s="2" t="s">
        <v>203</v>
      </c>
      <c r="R195" s="3">
        <f t="shared" si="18"/>
        <v>0</v>
      </c>
      <c r="S195" s="1">
        <f t="shared" ref="S195:S258" si="19">RANK($R195,$R$2:$R$347)</f>
        <v>48</v>
      </c>
      <c r="T195" t="e">
        <f t="shared" ref="T195:T258" si="20">VLOOKUP($S195,$U$1:$V$13,2,0)</f>
        <v>#N/A</v>
      </c>
    </row>
    <row r="196" spans="6:20">
      <c r="F196" t="s">
        <v>794</v>
      </c>
      <c r="G196" s="2" t="s">
        <v>204</v>
      </c>
      <c r="R196" s="3">
        <f t="shared" ref="R196:R259" si="21">SUM(H196:Q196)</f>
        <v>0</v>
      </c>
      <c r="S196" s="1">
        <f t="shared" si="19"/>
        <v>48</v>
      </c>
      <c r="T196" t="e">
        <f t="shared" si="20"/>
        <v>#N/A</v>
      </c>
    </row>
    <row r="197" spans="6:20">
      <c r="F197" t="s">
        <v>795</v>
      </c>
      <c r="G197" s="2" t="s">
        <v>205</v>
      </c>
      <c r="R197" s="3">
        <f t="shared" si="21"/>
        <v>0</v>
      </c>
      <c r="S197" s="1">
        <f t="shared" si="19"/>
        <v>48</v>
      </c>
      <c r="T197" t="e">
        <f t="shared" si="20"/>
        <v>#N/A</v>
      </c>
    </row>
    <row r="198" spans="6:20">
      <c r="F198" t="s">
        <v>796</v>
      </c>
      <c r="G198" s="2" t="s">
        <v>206</v>
      </c>
      <c r="R198" s="3">
        <f t="shared" si="21"/>
        <v>0</v>
      </c>
      <c r="S198" s="1">
        <f t="shared" si="19"/>
        <v>48</v>
      </c>
      <c r="T198" t="e">
        <f t="shared" si="20"/>
        <v>#N/A</v>
      </c>
    </row>
    <row r="199" spans="6:20">
      <c r="F199" t="s">
        <v>797</v>
      </c>
      <c r="G199" s="2" t="s">
        <v>207</v>
      </c>
      <c r="J199" s="1">
        <v>40</v>
      </c>
      <c r="O199" s="1">
        <v>2</v>
      </c>
      <c r="R199" s="3">
        <f t="shared" si="21"/>
        <v>42</v>
      </c>
      <c r="S199" s="1">
        <f t="shared" si="19"/>
        <v>8</v>
      </c>
      <c r="T199">
        <f t="shared" si="20"/>
        <v>10</v>
      </c>
    </row>
    <row r="200" spans="6:20">
      <c r="F200" t="s">
        <v>798</v>
      </c>
      <c r="G200" s="2" t="s">
        <v>799</v>
      </c>
      <c r="R200" s="3">
        <f t="shared" si="21"/>
        <v>0</v>
      </c>
      <c r="S200" s="1">
        <f t="shared" si="19"/>
        <v>48</v>
      </c>
      <c r="T200" t="e">
        <f t="shared" si="20"/>
        <v>#N/A</v>
      </c>
    </row>
    <row r="201" spans="6:20">
      <c r="F201" t="s">
        <v>800</v>
      </c>
      <c r="G201" s="2" t="s">
        <v>208</v>
      </c>
      <c r="R201" s="3">
        <f t="shared" si="21"/>
        <v>0</v>
      </c>
      <c r="S201" s="1">
        <f t="shared" si="19"/>
        <v>48</v>
      </c>
      <c r="T201" t="e">
        <f t="shared" si="20"/>
        <v>#N/A</v>
      </c>
    </row>
    <row r="202" spans="6:20">
      <c r="F202" t="s">
        <v>801</v>
      </c>
      <c r="G202" s="2" t="s">
        <v>802</v>
      </c>
      <c r="R202" s="3">
        <f t="shared" si="21"/>
        <v>0</v>
      </c>
      <c r="S202" s="1">
        <f t="shared" si="19"/>
        <v>48</v>
      </c>
      <c r="T202" t="e">
        <f t="shared" si="20"/>
        <v>#N/A</v>
      </c>
    </row>
    <row r="203" spans="6:20">
      <c r="F203" t="s">
        <v>803</v>
      </c>
      <c r="G203" s="2" t="s">
        <v>209</v>
      </c>
      <c r="R203" s="3">
        <f t="shared" si="21"/>
        <v>0</v>
      </c>
      <c r="S203" s="1">
        <f t="shared" si="19"/>
        <v>48</v>
      </c>
      <c r="T203" t="e">
        <f t="shared" si="20"/>
        <v>#N/A</v>
      </c>
    </row>
    <row r="204" spans="6:20">
      <c r="F204" t="s">
        <v>804</v>
      </c>
      <c r="G204" s="2" t="s">
        <v>210</v>
      </c>
      <c r="R204" s="3">
        <f t="shared" si="21"/>
        <v>0</v>
      </c>
      <c r="S204" s="1">
        <f t="shared" si="19"/>
        <v>48</v>
      </c>
      <c r="T204" t="e">
        <f t="shared" si="20"/>
        <v>#N/A</v>
      </c>
    </row>
    <row r="205" spans="6:20">
      <c r="F205" t="s">
        <v>805</v>
      </c>
      <c r="G205" s="2" t="s">
        <v>211</v>
      </c>
      <c r="R205" s="3">
        <f t="shared" si="21"/>
        <v>0</v>
      </c>
      <c r="S205" s="1">
        <f t="shared" si="19"/>
        <v>48</v>
      </c>
      <c r="T205" t="e">
        <f t="shared" si="20"/>
        <v>#N/A</v>
      </c>
    </row>
    <row r="206" spans="6:20">
      <c r="F206" t="s">
        <v>806</v>
      </c>
      <c r="G206" s="2" t="s">
        <v>212</v>
      </c>
      <c r="K206" s="1">
        <v>16</v>
      </c>
      <c r="L206" s="1">
        <v>12</v>
      </c>
      <c r="M206" s="1">
        <v>6</v>
      </c>
      <c r="P206" s="1">
        <v>48</v>
      </c>
      <c r="Q206" s="1">
        <v>4</v>
      </c>
      <c r="R206" s="3">
        <f t="shared" si="21"/>
        <v>86</v>
      </c>
      <c r="S206" s="1">
        <f t="shared" si="19"/>
        <v>5</v>
      </c>
      <c r="T206">
        <f t="shared" si="20"/>
        <v>16</v>
      </c>
    </row>
    <row r="207" spans="6:20">
      <c r="F207" t="s">
        <v>807</v>
      </c>
      <c r="G207" s="2" t="s">
        <v>33</v>
      </c>
      <c r="I207" s="1">
        <v>16</v>
      </c>
      <c r="N207" s="1">
        <v>8</v>
      </c>
      <c r="O207" s="1">
        <v>16</v>
      </c>
      <c r="P207" s="1">
        <v>14</v>
      </c>
      <c r="Q207" s="1">
        <v>26</v>
      </c>
      <c r="R207" s="3">
        <f t="shared" si="21"/>
        <v>80</v>
      </c>
      <c r="S207" s="1">
        <f t="shared" si="19"/>
        <v>6</v>
      </c>
      <c r="T207">
        <f t="shared" si="20"/>
        <v>14</v>
      </c>
    </row>
    <row r="208" spans="6:20">
      <c r="F208" t="s">
        <v>808</v>
      </c>
      <c r="G208" s="2" t="s">
        <v>15</v>
      </c>
      <c r="P208" s="1">
        <v>10</v>
      </c>
      <c r="R208" s="3">
        <f t="shared" si="21"/>
        <v>10</v>
      </c>
      <c r="S208" s="1">
        <f t="shared" si="19"/>
        <v>31</v>
      </c>
      <c r="T208" t="e">
        <f t="shared" si="20"/>
        <v>#N/A</v>
      </c>
    </row>
    <row r="209" spans="6:20">
      <c r="F209" t="s">
        <v>809</v>
      </c>
      <c r="G209" s="2" t="s">
        <v>213</v>
      </c>
      <c r="R209" s="3">
        <f t="shared" si="21"/>
        <v>0</v>
      </c>
      <c r="S209" s="1">
        <f t="shared" si="19"/>
        <v>48</v>
      </c>
      <c r="T209" t="e">
        <f t="shared" si="20"/>
        <v>#N/A</v>
      </c>
    </row>
    <row r="210" spans="6:20">
      <c r="F210" t="s">
        <v>810</v>
      </c>
      <c r="G210" s="2" t="s">
        <v>214</v>
      </c>
      <c r="L210" s="1">
        <v>2</v>
      </c>
      <c r="R210" s="3">
        <f t="shared" si="21"/>
        <v>2</v>
      </c>
      <c r="S210" s="1">
        <f t="shared" si="19"/>
        <v>45</v>
      </c>
      <c r="T210" t="e">
        <f t="shared" si="20"/>
        <v>#N/A</v>
      </c>
    </row>
    <row r="211" spans="6:20">
      <c r="F211" t="s">
        <v>811</v>
      </c>
      <c r="G211" s="2" t="s">
        <v>215</v>
      </c>
      <c r="R211" s="3">
        <f t="shared" si="21"/>
        <v>0</v>
      </c>
      <c r="S211" s="1">
        <f t="shared" si="19"/>
        <v>48</v>
      </c>
      <c r="T211" t="e">
        <f t="shared" si="20"/>
        <v>#N/A</v>
      </c>
    </row>
    <row r="212" spans="6:20">
      <c r="F212" t="s">
        <v>812</v>
      </c>
      <c r="G212" s="2" t="s">
        <v>813</v>
      </c>
      <c r="R212" s="3">
        <f t="shared" si="21"/>
        <v>0</v>
      </c>
      <c r="S212" s="1">
        <f t="shared" si="19"/>
        <v>48</v>
      </c>
      <c r="T212" t="e">
        <f t="shared" si="20"/>
        <v>#N/A</v>
      </c>
    </row>
    <row r="213" spans="6:20">
      <c r="F213" t="s">
        <v>814</v>
      </c>
      <c r="G213" s="2" t="s">
        <v>216</v>
      </c>
      <c r="R213" s="3">
        <f t="shared" si="21"/>
        <v>0</v>
      </c>
      <c r="S213" s="1">
        <f t="shared" si="19"/>
        <v>48</v>
      </c>
      <c r="T213" t="e">
        <f t="shared" si="20"/>
        <v>#N/A</v>
      </c>
    </row>
    <row r="214" spans="6:20">
      <c r="F214" t="s">
        <v>815</v>
      </c>
      <c r="G214" s="2" t="s">
        <v>217</v>
      </c>
      <c r="R214" s="3">
        <f t="shared" si="21"/>
        <v>0</v>
      </c>
      <c r="S214" s="1">
        <f t="shared" si="19"/>
        <v>48</v>
      </c>
      <c r="T214" t="e">
        <f t="shared" si="20"/>
        <v>#N/A</v>
      </c>
    </row>
    <row r="215" spans="6:20">
      <c r="F215" t="s">
        <v>816</v>
      </c>
      <c r="G215" s="2" t="s">
        <v>218</v>
      </c>
      <c r="R215" s="3">
        <f t="shared" si="21"/>
        <v>0</v>
      </c>
      <c r="S215" s="1">
        <f t="shared" si="19"/>
        <v>48</v>
      </c>
      <c r="T215" t="e">
        <f t="shared" si="20"/>
        <v>#N/A</v>
      </c>
    </row>
    <row r="216" spans="6:20">
      <c r="F216" t="s">
        <v>817</v>
      </c>
      <c r="G216" s="2" t="s">
        <v>219</v>
      </c>
      <c r="R216" s="3">
        <f t="shared" si="21"/>
        <v>0</v>
      </c>
      <c r="S216" s="1">
        <f t="shared" si="19"/>
        <v>48</v>
      </c>
      <c r="T216" t="e">
        <f t="shared" si="20"/>
        <v>#N/A</v>
      </c>
    </row>
    <row r="217" spans="6:20">
      <c r="F217" t="s">
        <v>818</v>
      </c>
      <c r="G217" s="2" t="s">
        <v>220</v>
      </c>
      <c r="P217" s="1">
        <v>10</v>
      </c>
      <c r="R217" s="3">
        <f t="shared" si="21"/>
        <v>10</v>
      </c>
      <c r="S217" s="1">
        <f t="shared" si="19"/>
        <v>31</v>
      </c>
      <c r="T217" t="e">
        <f t="shared" si="20"/>
        <v>#N/A</v>
      </c>
    </row>
    <row r="218" spans="6:20">
      <c r="F218" t="s">
        <v>819</v>
      </c>
      <c r="G218" s="2" t="s">
        <v>221</v>
      </c>
      <c r="R218" s="3">
        <f t="shared" si="21"/>
        <v>0</v>
      </c>
      <c r="S218" s="1">
        <f t="shared" si="19"/>
        <v>48</v>
      </c>
      <c r="T218" t="e">
        <f t="shared" si="20"/>
        <v>#N/A</v>
      </c>
    </row>
    <row r="219" spans="6:20">
      <c r="F219" t="s">
        <v>820</v>
      </c>
      <c r="G219" s="2" t="s">
        <v>222</v>
      </c>
      <c r="R219" s="3">
        <f t="shared" si="21"/>
        <v>0</v>
      </c>
      <c r="S219" s="1">
        <f t="shared" si="19"/>
        <v>48</v>
      </c>
      <c r="T219" t="e">
        <f t="shared" si="20"/>
        <v>#N/A</v>
      </c>
    </row>
    <row r="220" spans="6:20">
      <c r="F220" t="s">
        <v>821</v>
      </c>
      <c r="G220" s="2" t="s">
        <v>4</v>
      </c>
      <c r="R220" s="3">
        <f t="shared" si="21"/>
        <v>0</v>
      </c>
      <c r="S220" s="1">
        <f t="shared" si="19"/>
        <v>48</v>
      </c>
      <c r="T220" t="e">
        <f t="shared" si="20"/>
        <v>#N/A</v>
      </c>
    </row>
    <row r="221" spans="6:20">
      <c r="F221" t="s">
        <v>822</v>
      </c>
      <c r="G221" s="2" t="s">
        <v>223</v>
      </c>
      <c r="R221" s="3">
        <f t="shared" si="21"/>
        <v>0</v>
      </c>
      <c r="S221" s="1">
        <f t="shared" si="19"/>
        <v>48</v>
      </c>
      <c r="T221" t="e">
        <f t="shared" si="20"/>
        <v>#N/A</v>
      </c>
    </row>
    <row r="222" spans="6:20">
      <c r="F222" t="s">
        <v>823</v>
      </c>
      <c r="G222" s="2" t="s">
        <v>224</v>
      </c>
      <c r="N222" s="1">
        <v>14</v>
      </c>
      <c r="R222" s="3">
        <f t="shared" si="21"/>
        <v>14</v>
      </c>
      <c r="S222" s="1">
        <f t="shared" si="19"/>
        <v>28</v>
      </c>
      <c r="T222" t="e">
        <f t="shared" si="20"/>
        <v>#N/A</v>
      </c>
    </row>
    <row r="223" spans="6:20">
      <c r="F223" t="s">
        <v>824</v>
      </c>
      <c r="G223" s="2" t="s">
        <v>225</v>
      </c>
      <c r="R223" s="3">
        <f t="shared" si="21"/>
        <v>0</v>
      </c>
      <c r="S223" s="1">
        <f t="shared" si="19"/>
        <v>48</v>
      </c>
      <c r="T223" t="e">
        <f t="shared" si="20"/>
        <v>#N/A</v>
      </c>
    </row>
    <row r="224" spans="6:20">
      <c r="F224" t="s">
        <v>825</v>
      </c>
      <c r="G224" s="2" t="s">
        <v>226</v>
      </c>
      <c r="R224" s="3">
        <f t="shared" si="21"/>
        <v>0</v>
      </c>
      <c r="S224" s="1">
        <f t="shared" si="19"/>
        <v>48</v>
      </c>
      <c r="T224" t="e">
        <f t="shared" si="20"/>
        <v>#N/A</v>
      </c>
    </row>
    <row r="225" spans="6:20">
      <c r="F225" t="s">
        <v>826</v>
      </c>
      <c r="G225" s="2" t="s">
        <v>227</v>
      </c>
      <c r="R225" s="3">
        <f t="shared" si="21"/>
        <v>0</v>
      </c>
      <c r="S225" s="1">
        <f t="shared" si="19"/>
        <v>48</v>
      </c>
      <c r="T225" t="e">
        <f t="shared" si="20"/>
        <v>#N/A</v>
      </c>
    </row>
    <row r="226" spans="6:20">
      <c r="F226" t="s">
        <v>827</v>
      </c>
      <c r="G226" s="2" t="s">
        <v>228</v>
      </c>
      <c r="R226" s="3">
        <f t="shared" si="21"/>
        <v>0</v>
      </c>
      <c r="S226" s="1">
        <f t="shared" si="19"/>
        <v>48</v>
      </c>
      <c r="T226" t="e">
        <f t="shared" si="20"/>
        <v>#N/A</v>
      </c>
    </row>
    <row r="227" spans="6:20">
      <c r="F227" t="s">
        <v>828</v>
      </c>
      <c r="G227" s="2" t="s">
        <v>229</v>
      </c>
      <c r="R227" s="3">
        <f t="shared" si="21"/>
        <v>0</v>
      </c>
      <c r="S227" s="1">
        <f t="shared" si="19"/>
        <v>48</v>
      </c>
      <c r="T227" t="e">
        <f t="shared" si="20"/>
        <v>#N/A</v>
      </c>
    </row>
    <row r="228" spans="6:20">
      <c r="F228" t="s">
        <v>829</v>
      </c>
      <c r="G228" s="2" t="s">
        <v>230</v>
      </c>
      <c r="K228" s="1">
        <v>22</v>
      </c>
      <c r="R228" s="3">
        <f t="shared" si="21"/>
        <v>22</v>
      </c>
      <c r="S228" s="1">
        <f t="shared" si="19"/>
        <v>18</v>
      </c>
      <c r="T228" t="e">
        <f t="shared" si="20"/>
        <v>#N/A</v>
      </c>
    </row>
    <row r="229" spans="6:20">
      <c r="F229" t="s">
        <v>830</v>
      </c>
      <c r="G229" s="2" t="s">
        <v>1</v>
      </c>
      <c r="M229" s="1">
        <v>18</v>
      </c>
      <c r="R229" s="3">
        <f t="shared" si="21"/>
        <v>18</v>
      </c>
      <c r="S229" s="1">
        <f t="shared" si="19"/>
        <v>20</v>
      </c>
      <c r="T229" t="e">
        <f t="shared" si="20"/>
        <v>#N/A</v>
      </c>
    </row>
    <row r="230" spans="6:20">
      <c r="F230" t="s">
        <v>831</v>
      </c>
      <c r="G230" s="2" t="s">
        <v>231</v>
      </c>
      <c r="R230" s="3">
        <f t="shared" si="21"/>
        <v>0</v>
      </c>
      <c r="S230" s="1">
        <f t="shared" si="19"/>
        <v>48</v>
      </c>
      <c r="T230" t="e">
        <f t="shared" si="20"/>
        <v>#N/A</v>
      </c>
    </row>
    <row r="231" spans="6:20">
      <c r="F231" t="s">
        <v>832</v>
      </c>
      <c r="G231" s="2" t="s">
        <v>232</v>
      </c>
      <c r="R231" s="3">
        <f t="shared" si="21"/>
        <v>0</v>
      </c>
      <c r="S231" s="1">
        <f t="shared" si="19"/>
        <v>48</v>
      </c>
      <c r="T231" t="e">
        <f t="shared" si="20"/>
        <v>#N/A</v>
      </c>
    </row>
    <row r="232" spans="6:20">
      <c r="F232" t="s">
        <v>833</v>
      </c>
      <c r="G232" s="2" t="s">
        <v>233</v>
      </c>
      <c r="R232" s="3">
        <f t="shared" si="21"/>
        <v>0</v>
      </c>
      <c r="S232" s="1">
        <f t="shared" si="19"/>
        <v>48</v>
      </c>
      <c r="T232" t="e">
        <f t="shared" si="20"/>
        <v>#N/A</v>
      </c>
    </row>
    <row r="233" spans="6:20">
      <c r="F233" t="s">
        <v>834</v>
      </c>
      <c r="G233" s="2" t="s">
        <v>234</v>
      </c>
      <c r="R233" s="3">
        <f t="shared" si="21"/>
        <v>0</v>
      </c>
      <c r="S233" s="1">
        <f t="shared" si="19"/>
        <v>48</v>
      </c>
      <c r="T233" t="e">
        <f t="shared" si="20"/>
        <v>#N/A</v>
      </c>
    </row>
    <row r="234" spans="6:20">
      <c r="F234" t="s">
        <v>835</v>
      </c>
      <c r="G234" s="2" t="s">
        <v>235</v>
      </c>
      <c r="R234" s="3">
        <f t="shared" si="21"/>
        <v>0</v>
      </c>
      <c r="S234" s="1">
        <f t="shared" si="19"/>
        <v>48</v>
      </c>
      <c r="T234" t="e">
        <f t="shared" si="20"/>
        <v>#N/A</v>
      </c>
    </row>
    <row r="235" spans="6:20">
      <c r="F235" t="s">
        <v>836</v>
      </c>
      <c r="G235" s="2" t="s">
        <v>236</v>
      </c>
      <c r="R235" s="3">
        <f t="shared" si="21"/>
        <v>0</v>
      </c>
      <c r="S235" s="1">
        <f t="shared" si="19"/>
        <v>48</v>
      </c>
      <c r="T235" t="e">
        <f t="shared" si="20"/>
        <v>#N/A</v>
      </c>
    </row>
    <row r="236" spans="6:20">
      <c r="F236" t="s">
        <v>837</v>
      </c>
      <c r="G236" s="2" t="s">
        <v>20</v>
      </c>
      <c r="R236" s="3">
        <f t="shared" si="21"/>
        <v>0</v>
      </c>
      <c r="S236" s="1">
        <f t="shared" si="19"/>
        <v>48</v>
      </c>
      <c r="T236" t="e">
        <f t="shared" si="20"/>
        <v>#N/A</v>
      </c>
    </row>
    <row r="237" spans="6:20">
      <c r="F237" t="s">
        <v>838</v>
      </c>
      <c r="G237" s="2" t="s">
        <v>237</v>
      </c>
      <c r="R237" s="3">
        <f t="shared" si="21"/>
        <v>0</v>
      </c>
      <c r="S237" s="1">
        <f t="shared" si="19"/>
        <v>48</v>
      </c>
      <c r="T237" t="e">
        <f t="shared" si="20"/>
        <v>#N/A</v>
      </c>
    </row>
    <row r="238" spans="6:20">
      <c r="F238" t="s">
        <v>839</v>
      </c>
      <c r="G238" s="2" t="s">
        <v>238</v>
      </c>
      <c r="R238" s="3">
        <f t="shared" si="21"/>
        <v>0</v>
      </c>
      <c r="S238" s="1">
        <f t="shared" si="19"/>
        <v>48</v>
      </c>
      <c r="T238" t="e">
        <f t="shared" si="20"/>
        <v>#N/A</v>
      </c>
    </row>
    <row r="239" spans="6:20">
      <c r="F239" t="s">
        <v>840</v>
      </c>
      <c r="G239" s="2" t="s">
        <v>239</v>
      </c>
      <c r="R239" s="3">
        <f t="shared" si="21"/>
        <v>0</v>
      </c>
      <c r="S239" s="1">
        <f t="shared" si="19"/>
        <v>48</v>
      </c>
      <c r="T239" t="e">
        <f t="shared" si="20"/>
        <v>#N/A</v>
      </c>
    </row>
    <row r="240" spans="6:20">
      <c r="F240" t="s">
        <v>841</v>
      </c>
      <c r="G240" s="2" t="s">
        <v>240</v>
      </c>
      <c r="R240" s="3">
        <f t="shared" si="21"/>
        <v>0</v>
      </c>
      <c r="S240" s="1">
        <f t="shared" si="19"/>
        <v>48</v>
      </c>
      <c r="T240" t="e">
        <f t="shared" si="20"/>
        <v>#N/A</v>
      </c>
    </row>
    <row r="241" spans="6:20">
      <c r="F241" t="s">
        <v>842</v>
      </c>
      <c r="G241" s="2" t="s">
        <v>241</v>
      </c>
      <c r="R241" s="3">
        <f t="shared" si="21"/>
        <v>0</v>
      </c>
      <c r="S241" s="1">
        <f t="shared" si="19"/>
        <v>48</v>
      </c>
      <c r="T241" t="e">
        <f t="shared" si="20"/>
        <v>#N/A</v>
      </c>
    </row>
    <row r="242" spans="6:20">
      <c r="F242" t="s">
        <v>843</v>
      </c>
      <c r="G242" s="2" t="s">
        <v>14</v>
      </c>
      <c r="J242" s="1">
        <v>22</v>
      </c>
      <c r="M242" s="1">
        <v>12</v>
      </c>
      <c r="O242" s="1">
        <v>52</v>
      </c>
      <c r="P242" s="1">
        <v>2</v>
      </c>
      <c r="Q242" s="1">
        <v>62</v>
      </c>
      <c r="R242" s="3">
        <f t="shared" si="21"/>
        <v>150</v>
      </c>
      <c r="S242" s="1">
        <f t="shared" si="19"/>
        <v>2</v>
      </c>
      <c r="T242">
        <f t="shared" si="20"/>
        <v>22</v>
      </c>
    </row>
    <row r="243" spans="6:20">
      <c r="F243" t="s">
        <v>844</v>
      </c>
      <c r="G243" s="2" t="s">
        <v>242</v>
      </c>
      <c r="R243" s="3">
        <f t="shared" si="21"/>
        <v>0</v>
      </c>
      <c r="S243" s="1">
        <f t="shared" si="19"/>
        <v>48</v>
      </c>
      <c r="T243" t="e">
        <f t="shared" si="20"/>
        <v>#N/A</v>
      </c>
    </row>
    <row r="244" spans="6:20">
      <c r="F244" t="s">
        <v>845</v>
      </c>
      <c r="G244" s="2" t="s">
        <v>243</v>
      </c>
      <c r="R244" s="3">
        <f t="shared" si="21"/>
        <v>0</v>
      </c>
      <c r="S244" s="1">
        <f t="shared" si="19"/>
        <v>48</v>
      </c>
      <c r="T244" t="e">
        <f t="shared" si="20"/>
        <v>#N/A</v>
      </c>
    </row>
    <row r="245" spans="6:20">
      <c r="F245" t="s">
        <v>846</v>
      </c>
      <c r="G245" s="2" t="s">
        <v>244</v>
      </c>
      <c r="K245" s="1">
        <v>2</v>
      </c>
      <c r="R245" s="3">
        <f t="shared" si="21"/>
        <v>2</v>
      </c>
      <c r="S245" s="1">
        <f t="shared" si="19"/>
        <v>45</v>
      </c>
      <c r="T245" t="e">
        <f t="shared" si="20"/>
        <v>#N/A</v>
      </c>
    </row>
    <row r="246" spans="6:20">
      <c r="F246" t="s">
        <v>847</v>
      </c>
      <c r="G246" s="2" t="s">
        <v>245</v>
      </c>
      <c r="R246" s="3">
        <f t="shared" si="21"/>
        <v>0</v>
      </c>
      <c r="S246" s="1">
        <f t="shared" si="19"/>
        <v>48</v>
      </c>
      <c r="T246" t="e">
        <f t="shared" si="20"/>
        <v>#N/A</v>
      </c>
    </row>
    <row r="247" spans="6:20">
      <c r="F247" t="s">
        <v>848</v>
      </c>
      <c r="G247" s="2" t="s">
        <v>246</v>
      </c>
      <c r="R247" s="3">
        <f t="shared" si="21"/>
        <v>0</v>
      </c>
      <c r="S247" s="1">
        <f t="shared" si="19"/>
        <v>48</v>
      </c>
      <c r="T247" t="e">
        <f t="shared" si="20"/>
        <v>#N/A</v>
      </c>
    </row>
    <row r="248" spans="6:20">
      <c r="F248" t="s">
        <v>849</v>
      </c>
      <c r="G248" s="2" t="s">
        <v>247</v>
      </c>
      <c r="R248" s="3">
        <f t="shared" si="21"/>
        <v>0</v>
      </c>
      <c r="S248" s="1">
        <f t="shared" si="19"/>
        <v>48</v>
      </c>
      <c r="T248" t="e">
        <f t="shared" si="20"/>
        <v>#N/A</v>
      </c>
    </row>
    <row r="249" spans="6:20">
      <c r="F249" t="s">
        <v>850</v>
      </c>
      <c r="G249" s="2" t="s">
        <v>249</v>
      </c>
      <c r="R249" s="3">
        <f t="shared" si="21"/>
        <v>0</v>
      </c>
      <c r="S249" s="1">
        <f t="shared" si="19"/>
        <v>48</v>
      </c>
      <c r="T249" t="e">
        <f t="shared" si="20"/>
        <v>#N/A</v>
      </c>
    </row>
    <row r="250" spans="6:20">
      <c r="F250" t="s">
        <v>851</v>
      </c>
      <c r="G250" s="2" t="s">
        <v>250</v>
      </c>
      <c r="N250" s="1">
        <v>10</v>
      </c>
      <c r="R250" s="3">
        <f t="shared" si="21"/>
        <v>10</v>
      </c>
      <c r="S250" s="1">
        <f t="shared" si="19"/>
        <v>31</v>
      </c>
      <c r="T250" t="e">
        <f t="shared" si="20"/>
        <v>#N/A</v>
      </c>
    </row>
    <row r="251" spans="6:20">
      <c r="F251" t="s">
        <v>852</v>
      </c>
      <c r="G251" s="2" t="s">
        <v>25</v>
      </c>
      <c r="R251" s="3">
        <f t="shared" si="21"/>
        <v>0</v>
      </c>
      <c r="S251" s="1">
        <f t="shared" si="19"/>
        <v>48</v>
      </c>
      <c r="T251" t="e">
        <f t="shared" si="20"/>
        <v>#N/A</v>
      </c>
    </row>
    <row r="252" spans="6:20">
      <c r="F252" t="s">
        <v>853</v>
      </c>
      <c r="G252" s="2" t="s">
        <v>251</v>
      </c>
      <c r="R252" s="3">
        <f t="shared" si="21"/>
        <v>0</v>
      </c>
      <c r="S252" s="1">
        <f t="shared" si="19"/>
        <v>48</v>
      </c>
      <c r="T252" t="e">
        <f t="shared" si="20"/>
        <v>#N/A</v>
      </c>
    </row>
    <row r="253" spans="6:20">
      <c r="F253" t="s">
        <v>854</v>
      </c>
      <c r="G253" s="2" t="s">
        <v>855</v>
      </c>
      <c r="R253" s="3">
        <f t="shared" si="21"/>
        <v>0</v>
      </c>
      <c r="S253" s="1">
        <f t="shared" si="19"/>
        <v>48</v>
      </c>
      <c r="T253" t="e">
        <f t="shared" si="20"/>
        <v>#N/A</v>
      </c>
    </row>
    <row r="254" spans="6:20">
      <c r="F254" t="s">
        <v>856</v>
      </c>
      <c r="G254" s="2" t="s">
        <v>252</v>
      </c>
      <c r="R254" s="3">
        <f t="shared" si="21"/>
        <v>0</v>
      </c>
      <c r="S254" s="1">
        <f t="shared" si="19"/>
        <v>48</v>
      </c>
      <c r="T254" t="e">
        <f t="shared" si="20"/>
        <v>#N/A</v>
      </c>
    </row>
    <row r="255" spans="6:20">
      <c r="F255" t="s">
        <v>857</v>
      </c>
      <c r="G255" s="2" t="s">
        <v>253</v>
      </c>
      <c r="R255" s="3">
        <f t="shared" si="21"/>
        <v>0</v>
      </c>
      <c r="S255" s="1">
        <f t="shared" si="19"/>
        <v>48</v>
      </c>
      <c r="T255" t="e">
        <f t="shared" si="20"/>
        <v>#N/A</v>
      </c>
    </row>
    <row r="256" spans="6:20">
      <c r="F256" t="s">
        <v>858</v>
      </c>
      <c r="G256" s="2" t="s">
        <v>254</v>
      </c>
      <c r="R256" s="3">
        <f t="shared" si="21"/>
        <v>0</v>
      </c>
      <c r="S256" s="1">
        <f t="shared" si="19"/>
        <v>48</v>
      </c>
      <c r="T256" t="e">
        <f t="shared" si="20"/>
        <v>#N/A</v>
      </c>
    </row>
    <row r="257" spans="6:20">
      <c r="F257" t="s">
        <v>859</v>
      </c>
      <c r="G257" s="2" t="s">
        <v>255</v>
      </c>
      <c r="R257" s="3">
        <f t="shared" si="21"/>
        <v>0</v>
      </c>
      <c r="S257" s="1">
        <f t="shared" si="19"/>
        <v>48</v>
      </c>
      <c r="T257" t="e">
        <f t="shared" si="20"/>
        <v>#N/A</v>
      </c>
    </row>
    <row r="258" spans="6:20">
      <c r="F258" t="s">
        <v>860</v>
      </c>
      <c r="G258" s="2" t="s">
        <v>256</v>
      </c>
      <c r="R258" s="3">
        <f t="shared" si="21"/>
        <v>0</v>
      </c>
      <c r="S258" s="1">
        <f t="shared" si="19"/>
        <v>48</v>
      </c>
      <c r="T258" t="e">
        <f t="shared" si="20"/>
        <v>#N/A</v>
      </c>
    </row>
    <row r="259" spans="6:20">
      <c r="F259" t="s">
        <v>861</v>
      </c>
      <c r="G259" s="2" t="s">
        <v>257</v>
      </c>
      <c r="R259" s="3">
        <f t="shared" si="21"/>
        <v>0</v>
      </c>
      <c r="S259" s="1">
        <f t="shared" ref="S259:S322" si="22">RANK($R259,$R$2:$R$347)</f>
        <v>48</v>
      </c>
      <c r="T259" t="e">
        <f t="shared" ref="T259:T322" si="23">VLOOKUP($S259,$U$1:$V$13,2,0)</f>
        <v>#N/A</v>
      </c>
    </row>
    <row r="260" spans="6:20">
      <c r="F260" t="s">
        <v>862</v>
      </c>
      <c r="G260" s="2" t="s">
        <v>258</v>
      </c>
      <c r="R260" s="3">
        <f t="shared" ref="R260:R323" si="24">SUM(H260:Q260)</f>
        <v>0</v>
      </c>
      <c r="S260" s="1">
        <f t="shared" si="22"/>
        <v>48</v>
      </c>
      <c r="T260" t="e">
        <f t="shared" si="23"/>
        <v>#N/A</v>
      </c>
    </row>
    <row r="261" spans="6:20">
      <c r="F261" t="s">
        <v>863</v>
      </c>
      <c r="G261" s="2" t="s">
        <v>259</v>
      </c>
      <c r="R261" s="3">
        <f t="shared" si="24"/>
        <v>0</v>
      </c>
      <c r="S261" s="1">
        <f t="shared" si="22"/>
        <v>48</v>
      </c>
      <c r="T261" t="e">
        <f t="shared" si="23"/>
        <v>#N/A</v>
      </c>
    </row>
    <row r="262" spans="6:20">
      <c r="F262" t="s">
        <v>864</v>
      </c>
      <c r="G262" s="2" t="s">
        <v>537</v>
      </c>
      <c r="R262" s="3">
        <f t="shared" si="24"/>
        <v>0</v>
      </c>
      <c r="S262" s="1">
        <f t="shared" si="22"/>
        <v>48</v>
      </c>
      <c r="T262" t="e">
        <f t="shared" si="23"/>
        <v>#N/A</v>
      </c>
    </row>
    <row r="263" spans="6:20">
      <c r="F263" t="s">
        <v>865</v>
      </c>
      <c r="G263" s="2" t="s">
        <v>260</v>
      </c>
      <c r="R263" s="3">
        <f t="shared" si="24"/>
        <v>0</v>
      </c>
      <c r="S263" s="1">
        <f t="shared" si="22"/>
        <v>48</v>
      </c>
      <c r="T263" t="e">
        <f t="shared" si="23"/>
        <v>#N/A</v>
      </c>
    </row>
    <row r="264" spans="6:20">
      <c r="F264" t="s">
        <v>866</v>
      </c>
      <c r="G264" s="2" t="s">
        <v>261</v>
      </c>
      <c r="R264" s="3">
        <f t="shared" si="24"/>
        <v>0</v>
      </c>
      <c r="S264" s="1">
        <f t="shared" si="22"/>
        <v>48</v>
      </c>
      <c r="T264" t="e">
        <f t="shared" si="23"/>
        <v>#N/A</v>
      </c>
    </row>
    <row r="265" spans="6:20">
      <c r="F265" t="s">
        <v>867</v>
      </c>
      <c r="G265" s="2" t="s">
        <v>262</v>
      </c>
      <c r="R265" s="3">
        <f t="shared" si="24"/>
        <v>0</v>
      </c>
      <c r="S265" s="1">
        <f t="shared" si="22"/>
        <v>48</v>
      </c>
      <c r="T265" t="e">
        <f t="shared" si="23"/>
        <v>#N/A</v>
      </c>
    </row>
    <row r="266" spans="6:20">
      <c r="F266" t="s">
        <v>868</v>
      </c>
      <c r="G266" s="2" t="s">
        <v>263</v>
      </c>
      <c r="R266" s="3">
        <f t="shared" si="24"/>
        <v>0</v>
      </c>
      <c r="S266" s="1">
        <f t="shared" si="22"/>
        <v>48</v>
      </c>
      <c r="T266" t="e">
        <f t="shared" si="23"/>
        <v>#N/A</v>
      </c>
    </row>
    <row r="267" spans="6:20">
      <c r="F267" t="s">
        <v>869</v>
      </c>
      <c r="G267" s="2" t="s">
        <v>264</v>
      </c>
      <c r="R267" s="3">
        <f t="shared" si="24"/>
        <v>0</v>
      </c>
      <c r="S267" s="1">
        <f t="shared" si="22"/>
        <v>48</v>
      </c>
      <c r="T267" t="e">
        <f t="shared" si="23"/>
        <v>#N/A</v>
      </c>
    </row>
    <row r="268" spans="6:20">
      <c r="F268" t="s">
        <v>870</v>
      </c>
      <c r="G268" s="2" t="s">
        <v>265</v>
      </c>
      <c r="R268" s="3">
        <f t="shared" si="24"/>
        <v>0</v>
      </c>
      <c r="S268" s="1">
        <f t="shared" si="22"/>
        <v>48</v>
      </c>
      <c r="T268" t="e">
        <f t="shared" si="23"/>
        <v>#N/A</v>
      </c>
    </row>
    <row r="269" spans="6:20">
      <c r="F269" t="s">
        <v>871</v>
      </c>
      <c r="G269" s="2" t="s">
        <v>266</v>
      </c>
      <c r="P269" s="1">
        <v>18</v>
      </c>
      <c r="R269" s="3">
        <f t="shared" si="24"/>
        <v>18</v>
      </c>
      <c r="S269" s="1">
        <f t="shared" si="22"/>
        <v>20</v>
      </c>
      <c r="T269" t="e">
        <f t="shared" si="23"/>
        <v>#N/A</v>
      </c>
    </row>
    <row r="270" spans="6:20">
      <c r="F270" t="s">
        <v>872</v>
      </c>
      <c r="G270" s="2" t="s">
        <v>267</v>
      </c>
      <c r="R270" s="3">
        <f t="shared" si="24"/>
        <v>0</v>
      </c>
      <c r="S270" s="1">
        <f t="shared" si="22"/>
        <v>48</v>
      </c>
      <c r="T270" t="e">
        <f t="shared" si="23"/>
        <v>#N/A</v>
      </c>
    </row>
    <row r="271" spans="6:20">
      <c r="F271" t="s">
        <v>873</v>
      </c>
      <c r="G271" s="2" t="s">
        <v>268</v>
      </c>
      <c r="R271" s="3">
        <f t="shared" si="24"/>
        <v>0</v>
      </c>
      <c r="S271" s="1">
        <f t="shared" si="22"/>
        <v>48</v>
      </c>
      <c r="T271" t="e">
        <f t="shared" si="23"/>
        <v>#N/A</v>
      </c>
    </row>
    <row r="272" spans="6:20">
      <c r="F272" t="s">
        <v>874</v>
      </c>
      <c r="G272" s="2" t="s">
        <v>269</v>
      </c>
      <c r="R272" s="3">
        <f t="shared" si="24"/>
        <v>0</v>
      </c>
      <c r="S272" s="1">
        <f t="shared" si="22"/>
        <v>48</v>
      </c>
      <c r="T272" t="e">
        <f t="shared" si="23"/>
        <v>#N/A</v>
      </c>
    </row>
    <row r="273" spans="6:20">
      <c r="F273" t="s">
        <v>875</v>
      </c>
      <c r="G273" s="2" t="s">
        <v>270</v>
      </c>
      <c r="R273" s="3">
        <f t="shared" si="24"/>
        <v>0</v>
      </c>
      <c r="S273" s="1">
        <f t="shared" si="22"/>
        <v>48</v>
      </c>
      <c r="T273" t="e">
        <f t="shared" si="23"/>
        <v>#N/A</v>
      </c>
    </row>
    <row r="274" spans="6:20">
      <c r="F274" t="s">
        <v>876</v>
      </c>
      <c r="G274" s="2" t="s">
        <v>271</v>
      </c>
      <c r="R274" s="3">
        <f t="shared" si="24"/>
        <v>0</v>
      </c>
      <c r="S274" s="1">
        <f t="shared" si="22"/>
        <v>48</v>
      </c>
      <c r="T274" t="e">
        <f t="shared" si="23"/>
        <v>#N/A</v>
      </c>
    </row>
    <row r="275" spans="6:20">
      <c r="F275" t="s">
        <v>877</v>
      </c>
      <c r="G275" s="2" t="s">
        <v>272</v>
      </c>
      <c r="R275" s="3">
        <f t="shared" si="24"/>
        <v>0</v>
      </c>
      <c r="S275" s="1">
        <f t="shared" si="22"/>
        <v>48</v>
      </c>
      <c r="T275" t="e">
        <f t="shared" si="23"/>
        <v>#N/A</v>
      </c>
    </row>
    <row r="276" spans="6:20">
      <c r="F276" t="s">
        <v>878</v>
      </c>
      <c r="G276" s="2" t="s">
        <v>273</v>
      </c>
      <c r="R276" s="3">
        <f t="shared" si="24"/>
        <v>0</v>
      </c>
      <c r="S276" s="1">
        <f t="shared" si="22"/>
        <v>48</v>
      </c>
      <c r="T276" t="e">
        <f t="shared" si="23"/>
        <v>#N/A</v>
      </c>
    </row>
    <row r="277" spans="6:20">
      <c r="F277" t="s">
        <v>879</v>
      </c>
      <c r="G277" s="2" t="s">
        <v>274</v>
      </c>
      <c r="R277" s="3">
        <f t="shared" si="24"/>
        <v>0</v>
      </c>
      <c r="S277" s="1">
        <f t="shared" si="22"/>
        <v>48</v>
      </c>
      <c r="T277" t="e">
        <f t="shared" si="23"/>
        <v>#N/A</v>
      </c>
    </row>
    <row r="278" spans="6:20">
      <c r="F278" t="s">
        <v>880</v>
      </c>
      <c r="G278" s="2" t="s">
        <v>275</v>
      </c>
      <c r="R278" s="3">
        <f t="shared" si="24"/>
        <v>0</v>
      </c>
      <c r="S278" s="1">
        <f t="shared" si="22"/>
        <v>48</v>
      </c>
      <c r="T278" t="e">
        <f t="shared" si="23"/>
        <v>#N/A</v>
      </c>
    </row>
    <row r="279" spans="6:20">
      <c r="F279" t="s">
        <v>881</v>
      </c>
      <c r="G279" s="2" t="s">
        <v>276</v>
      </c>
      <c r="R279" s="3">
        <f t="shared" si="24"/>
        <v>0</v>
      </c>
      <c r="S279" s="1">
        <f t="shared" si="22"/>
        <v>48</v>
      </c>
      <c r="T279" t="e">
        <f t="shared" si="23"/>
        <v>#N/A</v>
      </c>
    </row>
    <row r="280" spans="6:20">
      <c r="F280" t="s">
        <v>882</v>
      </c>
      <c r="G280" s="2" t="s">
        <v>277</v>
      </c>
      <c r="R280" s="3">
        <f t="shared" si="24"/>
        <v>0</v>
      </c>
      <c r="S280" s="1">
        <f t="shared" si="22"/>
        <v>48</v>
      </c>
      <c r="T280" t="e">
        <f t="shared" si="23"/>
        <v>#N/A</v>
      </c>
    </row>
    <row r="281" spans="6:20">
      <c r="F281" t="s">
        <v>883</v>
      </c>
      <c r="G281" s="2" t="s">
        <v>278</v>
      </c>
      <c r="N281" s="1">
        <v>18</v>
      </c>
      <c r="R281" s="3">
        <f t="shared" si="24"/>
        <v>18</v>
      </c>
      <c r="S281" s="1">
        <f t="shared" si="22"/>
        <v>20</v>
      </c>
      <c r="T281" t="e">
        <f t="shared" si="23"/>
        <v>#N/A</v>
      </c>
    </row>
    <row r="282" spans="6:20">
      <c r="F282" t="s">
        <v>884</v>
      </c>
      <c r="G282" s="2" t="s">
        <v>279</v>
      </c>
      <c r="R282" s="3">
        <f t="shared" si="24"/>
        <v>0</v>
      </c>
      <c r="S282" s="1">
        <f t="shared" si="22"/>
        <v>48</v>
      </c>
      <c r="T282" t="e">
        <f t="shared" si="23"/>
        <v>#N/A</v>
      </c>
    </row>
    <row r="283" spans="6:20">
      <c r="F283" t="s">
        <v>885</v>
      </c>
      <c r="G283" s="2" t="s">
        <v>5</v>
      </c>
      <c r="N283" s="1">
        <v>6</v>
      </c>
      <c r="R283" s="3">
        <f t="shared" si="24"/>
        <v>6</v>
      </c>
      <c r="S283" s="1">
        <f t="shared" si="22"/>
        <v>39</v>
      </c>
      <c r="T283" t="e">
        <f t="shared" si="23"/>
        <v>#N/A</v>
      </c>
    </row>
    <row r="284" spans="6:20">
      <c r="F284" t="s">
        <v>886</v>
      </c>
      <c r="G284" s="2" t="s">
        <v>3</v>
      </c>
      <c r="M284" s="1">
        <v>22</v>
      </c>
      <c r="O284" s="1">
        <v>18</v>
      </c>
      <c r="R284" s="3">
        <f t="shared" si="24"/>
        <v>40</v>
      </c>
      <c r="S284" s="1">
        <f t="shared" si="22"/>
        <v>10</v>
      </c>
      <c r="T284">
        <f t="shared" si="23"/>
        <v>6</v>
      </c>
    </row>
    <row r="285" spans="6:20">
      <c r="F285" t="s">
        <v>887</v>
      </c>
      <c r="G285" s="2" t="s">
        <v>280</v>
      </c>
      <c r="R285" s="3">
        <f t="shared" si="24"/>
        <v>0</v>
      </c>
      <c r="S285" s="1">
        <f t="shared" si="22"/>
        <v>48</v>
      </c>
      <c r="T285" t="e">
        <f t="shared" si="23"/>
        <v>#N/A</v>
      </c>
    </row>
    <row r="286" spans="6:20">
      <c r="F286" t="s">
        <v>888</v>
      </c>
      <c r="G286" s="2" t="s">
        <v>281</v>
      </c>
      <c r="J286" s="1">
        <v>2</v>
      </c>
      <c r="R286" s="3">
        <f t="shared" si="24"/>
        <v>2</v>
      </c>
      <c r="S286" s="1">
        <f t="shared" si="22"/>
        <v>45</v>
      </c>
      <c r="T286" t="e">
        <f t="shared" si="23"/>
        <v>#N/A</v>
      </c>
    </row>
    <row r="287" spans="6:20">
      <c r="F287" t="s">
        <v>889</v>
      </c>
      <c r="G287" s="2" t="s">
        <v>282</v>
      </c>
      <c r="R287" s="3">
        <f t="shared" si="24"/>
        <v>0</v>
      </c>
      <c r="S287" s="1">
        <f t="shared" si="22"/>
        <v>48</v>
      </c>
      <c r="T287" t="e">
        <f t="shared" si="23"/>
        <v>#N/A</v>
      </c>
    </row>
    <row r="288" spans="6:20">
      <c r="F288" t="s">
        <v>890</v>
      </c>
      <c r="G288" s="2" t="s">
        <v>283</v>
      </c>
      <c r="R288" s="3">
        <f t="shared" si="24"/>
        <v>0</v>
      </c>
      <c r="S288" s="1">
        <f t="shared" si="22"/>
        <v>48</v>
      </c>
      <c r="T288" t="e">
        <f t="shared" si="23"/>
        <v>#N/A</v>
      </c>
    </row>
    <row r="289" spans="6:20">
      <c r="F289" t="s">
        <v>891</v>
      </c>
      <c r="G289" s="2" t="s">
        <v>284</v>
      </c>
      <c r="R289" s="3">
        <f t="shared" si="24"/>
        <v>0</v>
      </c>
      <c r="S289" s="1">
        <f t="shared" si="22"/>
        <v>48</v>
      </c>
      <c r="T289" t="e">
        <f t="shared" si="23"/>
        <v>#N/A</v>
      </c>
    </row>
    <row r="290" spans="6:20">
      <c r="F290" t="s">
        <v>892</v>
      </c>
      <c r="G290" s="2" t="s">
        <v>285</v>
      </c>
      <c r="R290" s="3">
        <f t="shared" si="24"/>
        <v>0</v>
      </c>
      <c r="S290" s="1">
        <f t="shared" si="22"/>
        <v>48</v>
      </c>
      <c r="T290" t="e">
        <f t="shared" si="23"/>
        <v>#N/A</v>
      </c>
    </row>
    <row r="291" spans="6:20">
      <c r="F291" t="s">
        <v>893</v>
      </c>
      <c r="G291" s="2" t="s">
        <v>286</v>
      </c>
      <c r="L291" s="1">
        <v>16</v>
      </c>
      <c r="R291" s="3">
        <f t="shared" si="24"/>
        <v>16</v>
      </c>
      <c r="S291" s="1">
        <f t="shared" si="22"/>
        <v>25</v>
      </c>
      <c r="T291" t="e">
        <f t="shared" si="23"/>
        <v>#N/A</v>
      </c>
    </row>
    <row r="292" spans="6:20">
      <c r="F292" t="s">
        <v>894</v>
      </c>
      <c r="G292" s="2" t="s">
        <v>287</v>
      </c>
      <c r="R292" s="3">
        <f t="shared" si="24"/>
        <v>0</v>
      </c>
      <c r="S292" s="1">
        <f t="shared" si="22"/>
        <v>48</v>
      </c>
      <c r="T292" t="e">
        <f t="shared" si="23"/>
        <v>#N/A</v>
      </c>
    </row>
    <row r="293" spans="6:20">
      <c r="F293" t="s">
        <v>895</v>
      </c>
      <c r="G293" s="2" t="s">
        <v>288</v>
      </c>
      <c r="R293" s="3">
        <f t="shared" si="24"/>
        <v>0</v>
      </c>
      <c r="S293" s="1">
        <f t="shared" si="22"/>
        <v>48</v>
      </c>
      <c r="T293" t="e">
        <f t="shared" si="23"/>
        <v>#N/A</v>
      </c>
    </row>
    <row r="294" spans="6:20">
      <c r="F294" t="s">
        <v>896</v>
      </c>
      <c r="G294" s="2" t="s">
        <v>289</v>
      </c>
      <c r="R294" s="3">
        <f t="shared" si="24"/>
        <v>0</v>
      </c>
      <c r="S294" s="1">
        <f t="shared" si="22"/>
        <v>48</v>
      </c>
      <c r="T294" t="e">
        <f t="shared" si="23"/>
        <v>#N/A</v>
      </c>
    </row>
    <row r="295" spans="6:20">
      <c r="F295" t="s">
        <v>897</v>
      </c>
      <c r="G295" s="2" t="s">
        <v>290</v>
      </c>
      <c r="R295" s="3">
        <f t="shared" si="24"/>
        <v>0</v>
      </c>
      <c r="S295" s="1">
        <f t="shared" si="22"/>
        <v>48</v>
      </c>
      <c r="T295" t="e">
        <f t="shared" si="23"/>
        <v>#N/A</v>
      </c>
    </row>
    <row r="296" spans="6:20">
      <c r="F296" t="s">
        <v>898</v>
      </c>
      <c r="G296" s="2" t="s">
        <v>291</v>
      </c>
      <c r="R296" s="3">
        <f t="shared" si="24"/>
        <v>0</v>
      </c>
      <c r="S296" s="1">
        <f t="shared" si="22"/>
        <v>48</v>
      </c>
      <c r="T296" t="e">
        <f t="shared" si="23"/>
        <v>#N/A</v>
      </c>
    </row>
    <row r="297" spans="6:20">
      <c r="F297" t="s">
        <v>899</v>
      </c>
      <c r="G297" s="2" t="s">
        <v>292</v>
      </c>
      <c r="R297" s="3">
        <f t="shared" si="24"/>
        <v>0</v>
      </c>
      <c r="S297" s="1">
        <f t="shared" si="22"/>
        <v>48</v>
      </c>
      <c r="T297" t="e">
        <f t="shared" si="23"/>
        <v>#N/A</v>
      </c>
    </row>
    <row r="298" spans="6:20">
      <c r="F298" t="s">
        <v>900</v>
      </c>
      <c r="G298" s="2" t="s">
        <v>293</v>
      </c>
      <c r="R298" s="3">
        <f t="shared" si="24"/>
        <v>0</v>
      </c>
      <c r="S298" s="1">
        <f t="shared" si="22"/>
        <v>48</v>
      </c>
      <c r="T298" t="e">
        <f t="shared" si="23"/>
        <v>#N/A</v>
      </c>
    </row>
    <row r="299" spans="6:20">
      <c r="F299" t="s">
        <v>901</v>
      </c>
      <c r="G299" s="2" t="s">
        <v>294</v>
      </c>
      <c r="R299" s="3">
        <f t="shared" si="24"/>
        <v>0</v>
      </c>
      <c r="S299" s="1">
        <f t="shared" si="22"/>
        <v>48</v>
      </c>
      <c r="T299" t="e">
        <f t="shared" si="23"/>
        <v>#N/A</v>
      </c>
    </row>
    <row r="300" spans="6:20">
      <c r="F300" t="s">
        <v>902</v>
      </c>
      <c r="G300" s="2" t="s">
        <v>295</v>
      </c>
      <c r="R300" s="3">
        <f t="shared" si="24"/>
        <v>0</v>
      </c>
      <c r="S300" s="1">
        <f t="shared" si="22"/>
        <v>48</v>
      </c>
      <c r="T300" t="e">
        <f t="shared" si="23"/>
        <v>#N/A</v>
      </c>
    </row>
    <row r="301" spans="6:20">
      <c r="F301" t="s">
        <v>903</v>
      </c>
      <c r="G301" s="2" t="s">
        <v>296</v>
      </c>
      <c r="R301" s="3">
        <f t="shared" si="24"/>
        <v>0</v>
      </c>
      <c r="S301" s="1">
        <f t="shared" si="22"/>
        <v>48</v>
      </c>
      <c r="T301" t="e">
        <f t="shared" si="23"/>
        <v>#N/A</v>
      </c>
    </row>
    <row r="302" spans="6:20">
      <c r="F302" t="s">
        <v>904</v>
      </c>
      <c r="G302" s="2" t="s">
        <v>297</v>
      </c>
      <c r="R302" s="3">
        <f t="shared" si="24"/>
        <v>0</v>
      </c>
      <c r="S302" s="1">
        <f t="shared" si="22"/>
        <v>48</v>
      </c>
      <c r="T302" t="e">
        <f t="shared" si="23"/>
        <v>#N/A</v>
      </c>
    </row>
    <row r="303" spans="6:20">
      <c r="F303" t="s">
        <v>905</v>
      </c>
      <c r="G303" s="2" t="s">
        <v>298</v>
      </c>
      <c r="R303" s="3">
        <f t="shared" si="24"/>
        <v>0</v>
      </c>
      <c r="S303" s="1">
        <f t="shared" si="22"/>
        <v>48</v>
      </c>
      <c r="T303" t="e">
        <f t="shared" si="23"/>
        <v>#N/A</v>
      </c>
    </row>
    <row r="304" spans="6:20">
      <c r="F304" t="s">
        <v>906</v>
      </c>
      <c r="G304" s="2" t="s">
        <v>299</v>
      </c>
      <c r="R304" s="3">
        <f t="shared" si="24"/>
        <v>0</v>
      </c>
      <c r="S304" s="1">
        <f t="shared" si="22"/>
        <v>48</v>
      </c>
      <c r="T304" t="e">
        <f t="shared" si="23"/>
        <v>#N/A</v>
      </c>
    </row>
    <row r="305" spans="6:20">
      <c r="F305" t="s">
        <v>907</v>
      </c>
      <c r="G305" s="2" t="s">
        <v>300</v>
      </c>
      <c r="R305" s="3">
        <f t="shared" si="24"/>
        <v>0</v>
      </c>
      <c r="S305" s="1">
        <f t="shared" si="22"/>
        <v>48</v>
      </c>
      <c r="T305" t="e">
        <f t="shared" si="23"/>
        <v>#N/A</v>
      </c>
    </row>
    <row r="306" spans="6:20">
      <c r="F306" t="s">
        <v>908</v>
      </c>
      <c r="G306" s="2" t="s">
        <v>301</v>
      </c>
      <c r="R306" s="3">
        <f t="shared" si="24"/>
        <v>0</v>
      </c>
      <c r="S306" s="1">
        <f t="shared" si="22"/>
        <v>48</v>
      </c>
      <c r="T306" t="e">
        <f t="shared" si="23"/>
        <v>#N/A</v>
      </c>
    </row>
    <row r="307" spans="6:20">
      <c r="F307" t="s">
        <v>909</v>
      </c>
      <c r="G307" s="2" t="s">
        <v>302</v>
      </c>
      <c r="R307" s="3">
        <f t="shared" si="24"/>
        <v>0</v>
      </c>
      <c r="S307" s="1">
        <f t="shared" si="22"/>
        <v>48</v>
      </c>
      <c r="T307" t="e">
        <f t="shared" si="23"/>
        <v>#N/A</v>
      </c>
    </row>
    <row r="308" spans="6:20">
      <c r="F308" t="s">
        <v>910</v>
      </c>
      <c r="G308" s="2" t="s">
        <v>535</v>
      </c>
      <c r="I308" s="1">
        <v>18</v>
      </c>
      <c r="M308" s="1">
        <v>16</v>
      </c>
      <c r="R308" s="3">
        <f t="shared" si="24"/>
        <v>34</v>
      </c>
      <c r="S308" s="1">
        <f t="shared" si="22"/>
        <v>13</v>
      </c>
      <c r="T308" t="e">
        <f t="shared" si="23"/>
        <v>#N/A</v>
      </c>
    </row>
    <row r="309" spans="6:20">
      <c r="F309" t="s">
        <v>911</v>
      </c>
      <c r="G309" s="2" t="s">
        <v>9</v>
      </c>
      <c r="R309" s="3">
        <f t="shared" si="24"/>
        <v>0</v>
      </c>
      <c r="S309" s="1">
        <f t="shared" si="22"/>
        <v>48</v>
      </c>
      <c r="T309" t="e">
        <f t="shared" si="23"/>
        <v>#N/A</v>
      </c>
    </row>
    <row r="310" spans="6:20">
      <c r="F310" t="s">
        <v>912</v>
      </c>
      <c r="G310" s="2" t="s">
        <v>10</v>
      </c>
      <c r="N310" s="1">
        <v>4</v>
      </c>
      <c r="R310" s="3">
        <f t="shared" si="24"/>
        <v>4</v>
      </c>
      <c r="S310" s="1">
        <f t="shared" si="22"/>
        <v>40</v>
      </c>
      <c r="T310" t="e">
        <f t="shared" si="23"/>
        <v>#N/A</v>
      </c>
    </row>
    <row r="311" spans="6:20">
      <c r="F311" t="s">
        <v>913</v>
      </c>
      <c r="G311" s="2" t="s">
        <v>303</v>
      </c>
      <c r="R311" s="3">
        <f t="shared" si="24"/>
        <v>0</v>
      </c>
      <c r="S311" s="1">
        <f t="shared" si="22"/>
        <v>48</v>
      </c>
      <c r="T311" t="e">
        <f t="shared" si="23"/>
        <v>#N/A</v>
      </c>
    </row>
    <row r="312" spans="6:20">
      <c r="F312" t="s">
        <v>914</v>
      </c>
      <c r="G312" s="2" t="s">
        <v>304</v>
      </c>
      <c r="R312" s="3">
        <f t="shared" si="24"/>
        <v>0</v>
      </c>
      <c r="S312" s="1">
        <f t="shared" si="22"/>
        <v>48</v>
      </c>
      <c r="T312" t="e">
        <f t="shared" si="23"/>
        <v>#N/A</v>
      </c>
    </row>
    <row r="313" spans="6:20">
      <c r="F313" t="s">
        <v>915</v>
      </c>
      <c r="G313" s="2" t="s">
        <v>305</v>
      </c>
      <c r="R313" s="3">
        <f t="shared" si="24"/>
        <v>0</v>
      </c>
      <c r="S313" s="1">
        <f t="shared" si="22"/>
        <v>48</v>
      </c>
      <c r="T313" t="e">
        <f t="shared" si="23"/>
        <v>#N/A</v>
      </c>
    </row>
    <row r="314" spans="6:20">
      <c r="F314" t="s">
        <v>916</v>
      </c>
      <c r="G314" s="2" t="s">
        <v>306</v>
      </c>
      <c r="R314" s="3">
        <f t="shared" si="24"/>
        <v>0</v>
      </c>
      <c r="S314" s="1">
        <f t="shared" si="22"/>
        <v>48</v>
      </c>
      <c r="T314" t="e">
        <f t="shared" si="23"/>
        <v>#N/A</v>
      </c>
    </row>
    <row r="315" spans="6:20">
      <c r="F315" t="s">
        <v>917</v>
      </c>
      <c r="G315" s="2" t="s">
        <v>918</v>
      </c>
      <c r="R315" s="3">
        <f t="shared" si="24"/>
        <v>0</v>
      </c>
      <c r="S315" s="1">
        <f t="shared" si="22"/>
        <v>48</v>
      </c>
      <c r="T315" t="e">
        <f t="shared" si="23"/>
        <v>#N/A</v>
      </c>
    </row>
    <row r="316" spans="6:20">
      <c r="F316" t="s">
        <v>919</v>
      </c>
      <c r="G316" s="2" t="s">
        <v>307</v>
      </c>
      <c r="R316" s="3">
        <f t="shared" si="24"/>
        <v>0</v>
      </c>
      <c r="S316" s="1">
        <f t="shared" si="22"/>
        <v>48</v>
      </c>
      <c r="T316" t="e">
        <f t="shared" si="23"/>
        <v>#N/A</v>
      </c>
    </row>
    <row r="317" spans="6:20">
      <c r="F317" t="s">
        <v>920</v>
      </c>
      <c r="G317" s="2" t="s">
        <v>536</v>
      </c>
      <c r="K317" s="1">
        <v>4</v>
      </c>
      <c r="R317" s="3">
        <f t="shared" si="24"/>
        <v>4</v>
      </c>
      <c r="S317" s="1">
        <f t="shared" si="22"/>
        <v>40</v>
      </c>
      <c r="T317" t="e">
        <f t="shared" si="23"/>
        <v>#N/A</v>
      </c>
    </row>
    <row r="318" spans="6:20">
      <c r="F318" t="s">
        <v>921</v>
      </c>
      <c r="G318" s="2" t="s">
        <v>922</v>
      </c>
      <c r="R318" s="3">
        <f t="shared" si="24"/>
        <v>0</v>
      </c>
      <c r="S318" s="1">
        <f t="shared" si="22"/>
        <v>48</v>
      </c>
      <c r="T318" t="e">
        <f t="shared" si="23"/>
        <v>#N/A</v>
      </c>
    </row>
    <row r="319" spans="6:20">
      <c r="F319" t="s">
        <v>923</v>
      </c>
      <c r="G319" s="2" t="s">
        <v>308</v>
      </c>
      <c r="R319" s="3">
        <f t="shared" si="24"/>
        <v>0</v>
      </c>
      <c r="S319" s="1">
        <f t="shared" si="22"/>
        <v>48</v>
      </c>
      <c r="T319" t="e">
        <f t="shared" si="23"/>
        <v>#N/A</v>
      </c>
    </row>
    <row r="320" spans="6:20">
      <c r="F320" t="s">
        <v>924</v>
      </c>
      <c r="G320" s="2" t="s">
        <v>309</v>
      </c>
      <c r="R320" s="3">
        <f t="shared" si="24"/>
        <v>0</v>
      </c>
      <c r="S320" s="1">
        <f t="shared" si="22"/>
        <v>48</v>
      </c>
      <c r="T320" t="e">
        <f t="shared" si="23"/>
        <v>#N/A</v>
      </c>
    </row>
    <row r="321" spans="6:20">
      <c r="F321" t="s">
        <v>925</v>
      </c>
      <c r="G321" s="2" t="s">
        <v>310</v>
      </c>
      <c r="R321" s="3">
        <f t="shared" si="24"/>
        <v>0</v>
      </c>
      <c r="S321" s="1">
        <f t="shared" si="22"/>
        <v>48</v>
      </c>
      <c r="T321" t="e">
        <f t="shared" si="23"/>
        <v>#N/A</v>
      </c>
    </row>
    <row r="322" spans="6:20">
      <c r="F322" t="s">
        <v>926</v>
      </c>
      <c r="G322" s="2" t="s">
        <v>311</v>
      </c>
      <c r="J322" s="1">
        <v>4</v>
      </c>
      <c r="R322" s="3">
        <f t="shared" si="24"/>
        <v>4</v>
      </c>
      <c r="S322" s="1">
        <f t="shared" si="22"/>
        <v>40</v>
      </c>
      <c r="T322" t="e">
        <f t="shared" si="23"/>
        <v>#N/A</v>
      </c>
    </row>
    <row r="323" spans="6:20">
      <c r="F323" t="s">
        <v>927</v>
      </c>
      <c r="G323" s="2" t="s">
        <v>312</v>
      </c>
      <c r="R323" s="3">
        <f t="shared" si="24"/>
        <v>0</v>
      </c>
      <c r="S323" s="1">
        <f t="shared" ref="S323:S347" si="25">RANK($R323,$R$2:$R$347)</f>
        <v>48</v>
      </c>
      <c r="T323" t="e">
        <f t="shared" ref="T323:T347" si="26">VLOOKUP($S323,$U$1:$V$13,2,0)</f>
        <v>#N/A</v>
      </c>
    </row>
    <row r="324" spans="6:20">
      <c r="F324" t="s">
        <v>928</v>
      </c>
      <c r="G324" s="2" t="s">
        <v>313</v>
      </c>
      <c r="R324" s="3">
        <f t="shared" ref="R324:R347" si="27">SUM(H324:Q324)</f>
        <v>0</v>
      </c>
      <c r="S324" s="1">
        <f t="shared" si="25"/>
        <v>48</v>
      </c>
      <c r="T324" t="e">
        <f t="shared" si="26"/>
        <v>#N/A</v>
      </c>
    </row>
    <row r="325" spans="6:20">
      <c r="F325" t="s">
        <v>929</v>
      </c>
      <c r="G325" s="2" t="s">
        <v>314</v>
      </c>
      <c r="R325" s="3">
        <f t="shared" si="27"/>
        <v>0</v>
      </c>
      <c r="S325" s="1">
        <f t="shared" si="25"/>
        <v>48</v>
      </c>
      <c r="T325" t="e">
        <f t="shared" si="26"/>
        <v>#N/A</v>
      </c>
    </row>
    <row r="326" spans="6:20">
      <c r="F326" t="s">
        <v>930</v>
      </c>
      <c r="G326" s="2" t="s">
        <v>315</v>
      </c>
      <c r="R326" s="3">
        <f t="shared" si="27"/>
        <v>0</v>
      </c>
      <c r="S326" s="1">
        <f t="shared" si="25"/>
        <v>48</v>
      </c>
      <c r="T326" t="e">
        <f t="shared" si="26"/>
        <v>#N/A</v>
      </c>
    </row>
    <row r="327" spans="6:20">
      <c r="F327" t="s">
        <v>931</v>
      </c>
      <c r="G327" s="2" t="s">
        <v>316</v>
      </c>
      <c r="R327" s="3">
        <f t="shared" si="27"/>
        <v>0</v>
      </c>
      <c r="S327" s="1">
        <f t="shared" si="25"/>
        <v>48</v>
      </c>
      <c r="T327" t="e">
        <f t="shared" si="26"/>
        <v>#N/A</v>
      </c>
    </row>
    <row r="328" spans="6:20">
      <c r="F328" t="s">
        <v>932</v>
      </c>
      <c r="G328" s="2" t="s">
        <v>317</v>
      </c>
      <c r="R328" s="3">
        <f t="shared" si="27"/>
        <v>0</v>
      </c>
      <c r="S328" s="1">
        <f t="shared" si="25"/>
        <v>48</v>
      </c>
      <c r="T328" t="e">
        <f t="shared" si="26"/>
        <v>#N/A</v>
      </c>
    </row>
    <row r="329" spans="6:20">
      <c r="F329" t="s">
        <v>933</v>
      </c>
      <c r="G329" s="2" t="s">
        <v>318</v>
      </c>
      <c r="R329" s="3">
        <f t="shared" si="27"/>
        <v>0</v>
      </c>
      <c r="S329" s="1">
        <f t="shared" si="25"/>
        <v>48</v>
      </c>
      <c r="T329" t="e">
        <f t="shared" si="26"/>
        <v>#N/A</v>
      </c>
    </row>
    <row r="330" spans="6:20">
      <c r="F330" t="s">
        <v>934</v>
      </c>
      <c r="G330" s="2" t="s">
        <v>319</v>
      </c>
      <c r="R330" s="3">
        <f t="shared" si="27"/>
        <v>0</v>
      </c>
      <c r="S330" s="1">
        <f t="shared" si="25"/>
        <v>48</v>
      </c>
      <c r="T330" t="e">
        <f t="shared" si="26"/>
        <v>#N/A</v>
      </c>
    </row>
    <row r="331" spans="6:20">
      <c r="F331" t="s">
        <v>935</v>
      </c>
      <c r="G331" s="2" t="s">
        <v>320</v>
      </c>
      <c r="R331" s="3">
        <f t="shared" si="27"/>
        <v>0</v>
      </c>
      <c r="S331" s="1">
        <f t="shared" si="25"/>
        <v>48</v>
      </c>
      <c r="T331" t="e">
        <f t="shared" si="26"/>
        <v>#N/A</v>
      </c>
    </row>
    <row r="332" spans="6:20">
      <c r="F332" t="s">
        <v>936</v>
      </c>
      <c r="G332" s="2" t="s">
        <v>937</v>
      </c>
      <c r="R332" s="3">
        <f t="shared" si="27"/>
        <v>0</v>
      </c>
      <c r="S332" s="1">
        <f t="shared" si="25"/>
        <v>48</v>
      </c>
      <c r="T332" t="e">
        <f t="shared" si="26"/>
        <v>#N/A</v>
      </c>
    </row>
    <row r="333" spans="6:20">
      <c r="F333" t="s">
        <v>938</v>
      </c>
      <c r="G333" s="2" t="s">
        <v>321</v>
      </c>
      <c r="R333" s="3">
        <f t="shared" si="27"/>
        <v>0</v>
      </c>
      <c r="S333" s="1">
        <f t="shared" si="25"/>
        <v>48</v>
      </c>
      <c r="T333" t="e">
        <f t="shared" si="26"/>
        <v>#N/A</v>
      </c>
    </row>
    <row r="334" spans="6:20">
      <c r="F334" t="s">
        <v>939</v>
      </c>
      <c r="G334" s="2" t="s">
        <v>322</v>
      </c>
      <c r="R334" s="3">
        <f t="shared" si="27"/>
        <v>0</v>
      </c>
      <c r="S334" s="1">
        <f t="shared" si="25"/>
        <v>48</v>
      </c>
      <c r="T334" t="e">
        <f t="shared" si="26"/>
        <v>#N/A</v>
      </c>
    </row>
    <row r="335" spans="6:20">
      <c r="F335" t="s">
        <v>940</v>
      </c>
      <c r="G335" s="2" t="s">
        <v>323</v>
      </c>
      <c r="R335" s="3">
        <f t="shared" si="27"/>
        <v>0</v>
      </c>
      <c r="S335" s="1">
        <f t="shared" si="25"/>
        <v>48</v>
      </c>
      <c r="T335" t="e">
        <f t="shared" si="26"/>
        <v>#N/A</v>
      </c>
    </row>
    <row r="336" spans="6:20">
      <c r="F336" t="s">
        <v>941</v>
      </c>
      <c r="G336" s="2" t="s">
        <v>324</v>
      </c>
      <c r="R336" s="3">
        <f t="shared" si="27"/>
        <v>0</v>
      </c>
      <c r="S336" s="1">
        <f t="shared" si="25"/>
        <v>48</v>
      </c>
      <c r="T336" t="e">
        <f t="shared" si="26"/>
        <v>#N/A</v>
      </c>
    </row>
    <row r="337" spans="6:20">
      <c r="F337" t="s">
        <v>942</v>
      </c>
      <c r="G337" s="2" t="s">
        <v>325</v>
      </c>
      <c r="R337" s="3">
        <f t="shared" si="27"/>
        <v>0</v>
      </c>
      <c r="S337" s="1">
        <f t="shared" si="25"/>
        <v>48</v>
      </c>
      <c r="T337" t="e">
        <f t="shared" si="26"/>
        <v>#N/A</v>
      </c>
    </row>
    <row r="338" spans="6:20">
      <c r="F338" t="s">
        <v>943</v>
      </c>
      <c r="G338" s="2" t="s">
        <v>326</v>
      </c>
      <c r="J338" s="1">
        <v>6</v>
      </c>
      <c r="L338" s="1">
        <v>8</v>
      </c>
      <c r="R338" s="3">
        <f t="shared" si="27"/>
        <v>14</v>
      </c>
      <c r="S338" s="1">
        <f t="shared" si="25"/>
        <v>28</v>
      </c>
      <c r="T338" t="e">
        <f t="shared" si="26"/>
        <v>#N/A</v>
      </c>
    </row>
    <row r="339" spans="6:20">
      <c r="F339" t="s">
        <v>944</v>
      </c>
      <c r="G339" s="2" t="s">
        <v>327</v>
      </c>
      <c r="R339" s="3">
        <f t="shared" si="27"/>
        <v>0</v>
      </c>
      <c r="S339" s="1">
        <f t="shared" si="25"/>
        <v>48</v>
      </c>
      <c r="T339" t="e">
        <f t="shared" si="26"/>
        <v>#N/A</v>
      </c>
    </row>
    <row r="340" spans="6:20">
      <c r="F340" t="s">
        <v>945</v>
      </c>
      <c r="G340" s="2" t="s">
        <v>11</v>
      </c>
      <c r="R340" s="3">
        <f t="shared" si="27"/>
        <v>0</v>
      </c>
      <c r="S340" s="1">
        <f t="shared" si="25"/>
        <v>48</v>
      </c>
      <c r="T340" t="e">
        <f t="shared" si="26"/>
        <v>#N/A</v>
      </c>
    </row>
    <row r="341" spans="6:20">
      <c r="F341" t="s">
        <v>946</v>
      </c>
      <c r="G341" s="2" t="s">
        <v>328</v>
      </c>
      <c r="R341" s="3">
        <f t="shared" si="27"/>
        <v>0</v>
      </c>
      <c r="S341" s="1">
        <f t="shared" si="25"/>
        <v>48</v>
      </c>
      <c r="T341" t="e">
        <f t="shared" si="26"/>
        <v>#N/A</v>
      </c>
    </row>
    <row r="342" spans="6:20">
      <c r="F342" t="s">
        <v>947</v>
      </c>
      <c r="G342" s="2" t="s">
        <v>329</v>
      </c>
      <c r="R342" s="3">
        <f t="shared" si="27"/>
        <v>0</v>
      </c>
      <c r="S342" s="1">
        <f t="shared" si="25"/>
        <v>48</v>
      </c>
      <c r="T342" t="e">
        <f t="shared" si="26"/>
        <v>#N/A</v>
      </c>
    </row>
    <row r="343" spans="6:20">
      <c r="F343" t="s">
        <v>948</v>
      </c>
      <c r="G343" s="2" t="s">
        <v>330</v>
      </c>
      <c r="R343" s="3">
        <f t="shared" si="27"/>
        <v>0</v>
      </c>
      <c r="S343" s="1">
        <f t="shared" si="25"/>
        <v>48</v>
      </c>
      <c r="T343" t="e">
        <f t="shared" si="26"/>
        <v>#N/A</v>
      </c>
    </row>
    <row r="344" spans="6:20">
      <c r="F344" t="s">
        <v>949</v>
      </c>
      <c r="G344" s="2" t="s">
        <v>331</v>
      </c>
      <c r="R344" s="3">
        <f t="shared" si="27"/>
        <v>0</v>
      </c>
      <c r="S344" s="1">
        <f t="shared" si="25"/>
        <v>48</v>
      </c>
      <c r="T344" t="e">
        <f t="shared" si="26"/>
        <v>#N/A</v>
      </c>
    </row>
    <row r="345" spans="6:20">
      <c r="F345" t="s">
        <v>950</v>
      </c>
      <c r="G345" s="2" t="s">
        <v>332</v>
      </c>
      <c r="R345" s="3">
        <f t="shared" si="27"/>
        <v>0</v>
      </c>
      <c r="S345" s="1">
        <f t="shared" si="25"/>
        <v>48</v>
      </c>
      <c r="T345" t="e">
        <f t="shared" si="26"/>
        <v>#N/A</v>
      </c>
    </row>
    <row r="346" spans="6:20">
      <c r="F346" t="s">
        <v>951</v>
      </c>
      <c r="G346" s="2" t="s">
        <v>333</v>
      </c>
      <c r="R346" s="3">
        <f t="shared" si="27"/>
        <v>0</v>
      </c>
      <c r="S346" s="1">
        <f t="shared" si="25"/>
        <v>48</v>
      </c>
      <c r="T346" t="e">
        <f t="shared" si="26"/>
        <v>#N/A</v>
      </c>
    </row>
    <row r="347" spans="6:20">
      <c r="F347" s="5" t="s">
        <v>952</v>
      </c>
      <c r="G347" s="2" t="s">
        <v>334</v>
      </c>
      <c r="R347" s="3">
        <f t="shared" si="27"/>
        <v>0</v>
      </c>
      <c r="S347" s="1">
        <f t="shared" si="25"/>
        <v>48</v>
      </c>
      <c r="T347" t="e">
        <f t="shared" si="26"/>
        <v>#N/A</v>
      </c>
    </row>
    <row r="349" spans="6:20">
      <c r="H349" s="3">
        <f t="shared" ref="H349:R349" si="28">SUM(H3:H348)</f>
        <v>24</v>
      </c>
      <c r="I349" s="3">
        <f t="shared" si="28"/>
        <v>156</v>
      </c>
      <c r="J349" s="3">
        <f t="shared" si="28"/>
        <v>156</v>
      </c>
      <c r="K349" s="3">
        <f t="shared" si="28"/>
        <v>156</v>
      </c>
      <c r="L349" s="3">
        <f t="shared" si="28"/>
        <v>156</v>
      </c>
      <c r="M349" s="1">
        <f t="shared" si="28"/>
        <v>156</v>
      </c>
      <c r="N349" s="3">
        <f t="shared" si="28"/>
        <v>156</v>
      </c>
      <c r="O349" s="3">
        <f t="shared" si="28"/>
        <v>156</v>
      </c>
      <c r="P349" s="1">
        <f t="shared" si="28"/>
        <v>156</v>
      </c>
      <c r="Q349" s="1">
        <f t="shared" si="28"/>
        <v>156</v>
      </c>
      <c r="R349" s="3">
        <f t="shared" si="28"/>
        <v>1428</v>
      </c>
    </row>
  </sheetData>
  <sortState xmlns:xlrd2="http://schemas.microsoft.com/office/spreadsheetml/2017/richdata2" ref="A72:D83">
    <sortCondition ref="C72:C83"/>
    <sortCondition ref="A72:A83"/>
  </sortState>
  <conditionalFormatting sqref="E2:E12">
    <cfRule type="expression" dxfId="15" priority="1">
      <formula>C2=C3</formula>
    </cfRule>
  </conditionalFormatting>
  <conditionalFormatting sqref="E16:E27">
    <cfRule type="expression" dxfId="14" priority="10">
      <formula>C16=C17</formula>
    </cfRule>
  </conditionalFormatting>
  <conditionalFormatting sqref="E30:E41">
    <cfRule type="expression" dxfId="13" priority="9">
      <formula>C30=C31</formula>
    </cfRule>
  </conditionalFormatting>
  <conditionalFormatting sqref="E44:E55">
    <cfRule type="expression" dxfId="12" priority="8">
      <formula>C44=C45</formula>
    </cfRule>
  </conditionalFormatting>
  <conditionalFormatting sqref="E58:E69">
    <cfRule type="expression" dxfId="11" priority="7">
      <formula>C58=C59</formula>
    </cfRule>
  </conditionalFormatting>
  <conditionalFormatting sqref="E72:E82">
    <cfRule type="expression" dxfId="10" priority="2">
      <formula>C72=C73</formula>
    </cfRule>
  </conditionalFormatting>
  <conditionalFormatting sqref="E86:E97">
    <cfRule type="expression" dxfId="9" priority="6">
      <formula>C86=C87</formula>
    </cfRule>
  </conditionalFormatting>
  <conditionalFormatting sqref="E100:E111">
    <cfRule type="expression" dxfId="8" priority="5">
      <formula>C100=C101</formula>
    </cfRule>
  </conditionalFormatting>
  <conditionalFormatting sqref="E114:E125">
    <cfRule type="expression" dxfId="7" priority="4">
      <formula>C114=C115</formula>
    </cfRule>
  </conditionalFormatting>
  <conditionalFormatting sqref="E128:E139">
    <cfRule type="expression" dxfId="6" priority="3">
      <formula>C128=C129</formula>
    </cfRule>
  </conditionalFormatting>
  <conditionalFormatting sqref="F2:G151 F153:G347">
    <cfRule type="expression" dxfId="5" priority="16">
      <formula>$R2&gt;0</formula>
    </cfRule>
  </conditionalFormatting>
  <conditionalFormatting sqref="F152:G152">
    <cfRule type="expression" dxfId="4" priority="11">
      <formula>$O152&gt;0</formula>
    </cfRule>
  </conditionalFormatting>
  <conditionalFormatting sqref="H2:R131 R2:R346 J132:R132 H133:R159 I160:R160 H161:R211 I212:R212 H213:R222 I223:R223 H224:R324 I325:R325 H326:R347 H132">
    <cfRule type="cellIs" dxfId="3" priority="13" operator="greaterThan">
      <formula>0</formula>
    </cfRule>
  </conditionalFormatting>
  <conditionalFormatting sqref="H3:R131 J132:R132 H133:R159 I160:R160 H161:R211 I212:R212 H213:R222 I223:R223 H224:R324 I325:R325 H326:R347 H132">
    <cfRule type="cellIs" dxfId="2" priority="15" operator="greaterThan">
      <formula>0</formula>
    </cfRule>
  </conditionalFormatting>
  <conditionalFormatting sqref="R2:R347">
    <cfRule type="cellIs" dxfId="1" priority="12" operator="greater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E206-82E1-495B-AD42-70CADB225B11}">
  <dimension ref="A3:D32"/>
  <sheetViews>
    <sheetView topLeftCell="A22" zoomScale="160" zoomScaleNormal="160" workbookViewId="0">
      <selection activeCell="F15" sqref="F15"/>
    </sheetView>
  </sheetViews>
  <sheetFormatPr baseColWidth="10" defaultRowHeight="14.5"/>
  <cols>
    <col min="2" max="2" width="31.81640625" bestFit="1" customWidth="1"/>
    <col min="4" max="4" width="31" bestFit="1" customWidth="1"/>
  </cols>
  <sheetData>
    <row r="3" spans="2:3">
      <c r="B3" s="233" t="s">
        <v>349</v>
      </c>
      <c r="C3" s="233"/>
    </row>
    <row r="4" spans="2:3">
      <c r="B4" s="3"/>
      <c r="C4" s="3"/>
    </row>
    <row r="5" spans="2:3">
      <c r="B5" t="s">
        <v>14</v>
      </c>
      <c r="C5">
        <v>144</v>
      </c>
    </row>
    <row r="6" spans="2:3">
      <c r="B6" t="s">
        <v>78</v>
      </c>
      <c r="C6">
        <v>130</v>
      </c>
    </row>
    <row r="7" spans="2:3">
      <c r="B7" t="s">
        <v>40</v>
      </c>
      <c r="C7">
        <v>116</v>
      </c>
    </row>
    <row r="8" spans="2:3">
      <c r="B8" t="s">
        <v>162</v>
      </c>
      <c r="C8">
        <v>102</v>
      </c>
    </row>
    <row r="9" spans="2:3">
      <c r="B9" t="s">
        <v>220</v>
      </c>
      <c r="C9">
        <v>76</v>
      </c>
    </row>
    <row r="10" spans="2:3">
      <c r="B10" t="s">
        <v>121</v>
      </c>
      <c r="C10">
        <v>62</v>
      </c>
    </row>
    <row r="11" spans="2:3">
      <c r="B11" t="s">
        <v>155</v>
      </c>
      <c r="C11">
        <v>60</v>
      </c>
    </row>
    <row r="12" spans="2:3">
      <c r="B12" t="s">
        <v>3</v>
      </c>
      <c r="C12">
        <v>60</v>
      </c>
    </row>
    <row r="13" spans="2:3">
      <c r="B13" t="s">
        <v>212</v>
      </c>
      <c r="C13">
        <v>54</v>
      </c>
    </row>
    <row r="14" spans="2:3">
      <c r="B14" t="s">
        <v>5</v>
      </c>
      <c r="C14">
        <v>52</v>
      </c>
    </row>
    <row r="15" spans="2:3">
      <c r="B15" t="s">
        <v>15</v>
      </c>
      <c r="C15">
        <v>48</v>
      </c>
    </row>
    <row r="16" spans="2:3">
      <c r="B16" t="s">
        <v>21</v>
      </c>
      <c r="C16">
        <v>40</v>
      </c>
    </row>
    <row r="17" spans="1:4">
      <c r="B17" t="s">
        <v>142</v>
      </c>
      <c r="C17">
        <v>40</v>
      </c>
    </row>
    <row r="18" spans="1:4">
      <c r="B18" t="s">
        <v>18</v>
      </c>
      <c r="C18">
        <v>36</v>
      </c>
    </row>
    <row r="19" spans="1:4">
      <c r="B19" t="s">
        <v>9</v>
      </c>
      <c r="C19">
        <v>34</v>
      </c>
    </row>
    <row r="23" spans="1:4">
      <c r="A23" s="233" t="s">
        <v>346</v>
      </c>
      <c r="B23" s="233"/>
      <c r="C23" s="233"/>
      <c r="D23" s="233"/>
    </row>
    <row r="24" spans="1:4">
      <c r="B24" s="3" t="s">
        <v>347</v>
      </c>
      <c r="D24" s="3" t="s">
        <v>348</v>
      </c>
    </row>
    <row r="25" spans="1:4">
      <c r="A25">
        <v>1</v>
      </c>
      <c r="B25" t="s">
        <v>162</v>
      </c>
      <c r="D25" t="s">
        <v>40</v>
      </c>
    </row>
    <row r="26" spans="1:4">
      <c r="A26">
        <v>2</v>
      </c>
      <c r="B26" t="s">
        <v>78</v>
      </c>
      <c r="D26" t="s">
        <v>14</v>
      </c>
    </row>
    <row r="27" spans="1:4">
      <c r="A27">
        <v>3</v>
      </c>
      <c r="B27" t="s">
        <v>14</v>
      </c>
      <c r="D27" t="s">
        <v>15</v>
      </c>
    </row>
    <row r="28" spans="1:4">
      <c r="A28">
        <v>4</v>
      </c>
      <c r="B28" t="s">
        <v>155</v>
      </c>
      <c r="D28" t="s">
        <v>220</v>
      </c>
    </row>
    <row r="29" spans="1:4">
      <c r="A29">
        <v>5</v>
      </c>
      <c r="B29" t="s">
        <v>40</v>
      </c>
      <c r="D29" s="1" t="s">
        <v>3</v>
      </c>
    </row>
    <row r="30" spans="1:4">
      <c r="A30">
        <v>6</v>
      </c>
      <c r="B30" t="s">
        <v>212</v>
      </c>
      <c r="D30" t="s">
        <v>121</v>
      </c>
    </row>
    <row r="31" spans="1:4">
      <c r="A31">
        <v>7</v>
      </c>
      <c r="B31" t="s">
        <v>23</v>
      </c>
      <c r="D31" s="1" t="s">
        <v>212</v>
      </c>
    </row>
    <row r="32" spans="1:4">
      <c r="A32">
        <v>8</v>
      </c>
      <c r="B32" t="s">
        <v>220</v>
      </c>
      <c r="D32" t="s">
        <v>1</v>
      </c>
    </row>
  </sheetData>
  <mergeCells count="2">
    <mergeCell ref="A23:D2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B296-F658-43CD-AAA7-8C0D578769C7}">
  <sheetPr>
    <tabColor rgb="FFC00000"/>
  </sheetPr>
  <dimension ref="A1:I349"/>
  <sheetViews>
    <sheetView showZeros="0" tabSelected="1" zoomScale="96" zoomScaleNormal="138" workbookViewId="0">
      <selection activeCell="F6" sqref="F6"/>
    </sheetView>
  </sheetViews>
  <sheetFormatPr baseColWidth="10" defaultColWidth="11.54296875" defaultRowHeight="9.5"/>
  <cols>
    <col min="1" max="1" width="3.90625" style="179" bestFit="1" customWidth="1"/>
    <col min="2" max="2" width="22" style="208" bestFit="1" customWidth="1"/>
    <col min="3" max="3" width="4.1796875" style="180" bestFit="1" customWidth="1"/>
    <col min="4" max="4" width="5.453125" style="179" bestFit="1" customWidth="1"/>
    <col min="5" max="5" width="5.08984375" style="179" bestFit="1" customWidth="1"/>
    <col min="6" max="6" width="2.90625" style="179" bestFit="1" customWidth="1"/>
    <col min="7" max="7" width="5.6328125" style="179" bestFit="1" customWidth="1"/>
    <col min="8" max="8" width="5.1796875" style="160" bestFit="1" customWidth="1"/>
    <col min="9" max="9" width="4.54296875" style="160" bestFit="1" customWidth="1"/>
    <col min="10" max="16384" width="11.54296875" style="179"/>
  </cols>
  <sheetData>
    <row r="1" spans="1:9" s="178" customFormat="1" ht="20" thickTop="1" thickBot="1">
      <c r="A1" s="177" t="s">
        <v>359</v>
      </c>
      <c r="B1" s="206"/>
      <c r="C1" s="177" t="s">
        <v>354</v>
      </c>
      <c r="D1" s="177" t="s">
        <v>351</v>
      </c>
      <c r="E1" s="177" t="s">
        <v>352</v>
      </c>
      <c r="F1" s="177" t="s">
        <v>1200</v>
      </c>
      <c r="G1" s="177" t="s">
        <v>353</v>
      </c>
      <c r="H1" s="177" t="s">
        <v>360</v>
      </c>
      <c r="I1" s="177" t="s">
        <v>1199</v>
      </c>
    </row>
    <row r="2" spans="1:9" ht="13" thickTop="1" thickBot="1">
      <c r="A2" s="162">
        <v>1</v>
      </c>
      <c r="B2" s="207" t="s">
        <v>121</v>
      </c>
      <c r="C2" s="159">
        <v>464</v>
      </c>
      <c r="D2" s="162">
        <v>28</v>
      </c>
      <c r="E2" s="162">
        <v>16</v>
      </c>
      <c r="F2" s="162">
        <v>168</v>
      </c>
      <c r="G2" s="162">
        <v>58</v>
      </c>
      <c r="H2" s="162">
        <v>194</v>
      </c>
      <c r="I2" s="162">
        <v>0</v>
      </c>
    </row>
    <row r="3" spans="1:9" ht="13" thickTop="1" thickBot="1">
      <c r="A3" s="162">
        <v>2</v>
      </c>
      <c r="B3" s="207" t="s">
        <v>14</v>
      </c>
      <c r="C3" s="159">
        <v>409</v>
      </c>
      <c r="D3" s="162">
        <v>4</v>
      </c>
      <c r="E3" s="162">
        <v>32</v>
      </c>
      <c r="F3" s="162">
        <v>150</v>
      </c>
      <c r="G3" s="162">
        <v>46</v>
      </c>
      <c r="H3" s="162">
        <v>177</v>
      </c>
      <c r="I3" s="162">
        <v>0</v>
      </c>
    </row>
    <row r="4" spans="1:9" ht="13" thickTop="1" thickBot="1">
      <c r="A4" s="162">
        <v>3</v>
      </c>
      <c r="B4" s="207" t="s">
        <v>162</v>
      </c>
      <c r="C4" s="159">
        <v>378</v>
      </c>
      <c r="D4" s="162">
        <v>32</v>
      </c>
      <c r="E4" s="162">
        <v>12</v>
      </c>
      <c r="F4" s="162">
        <v>130</v>
      </c>
      <c r="G4" s="162">
        <v>64</v>
      </c>
      <c r="H4" s="162">
        <v>140</v>
      </c>
      <c r="I4" s="162">
        <v>0</v>
      </c>
    </row>
    <row r="5" spans="1:9" ht="13" thickTop="1" thickBot="1">
      <c r="A5" s="162">
        <v>4</v>
      </c>
      <c r="B5" s="207" t="s">
        <v>33</v>
      </c>
      <c r="C5" s="159">
        <v>298</v>
      </c>
      <c r="D5" s="162">
        <v>0</v>
      </c>
      <c r="E5" s="162">
        <v>28</v>
      </c>
      <c r="F5" s="162">
        <v>80</v>
      </c>
      <c r="G5" s="162">
        <v>52</v>
      </c>
      <c r="H5" s="162">
        <v>138</v>
      </c>
      <c r="I5" s="162">
        <v>0</v>
      </c>
    </row>
    <row r="6" spans="1:9" ht="13" thickTop="1" thickBot="1">
      <c r="A6" s="162">
        <v>5</v>
      </c>
      <c r="B6" s="207" t="s">
        <v>212</v>
      </c>
      <c r="C6" s="159">
        <v>249</v>
      </c>
      <c r="D6" s="162">
        <v>0</v>
      </c>
      <c r="E6" s="162">
        <v>24</v>
      </c>
      <c r="F6" s="162">
        <v>86</v>
      </c>
      <c r="G6" s="162">
        <v>10</v>
      </c>
      <c r="H6" s="162">
        <v>129</v>
      </c>
      <c r="I6" s="162">
        <v>0</v>
      </c>
    </row>
    <row r="7" spans="1:9" ht="13" thickTop="1" thickBot="1">
      <c r="A7" s="162">
        <v>6</v>
      </c>
      <c r="B7" s="207" t="s">
        <v>409</v>
      </c>
      <c r="C7" s="159">
        <v>197</v>
      </c>
      <c r="D7" s="162">
        <v>0</v>
      </c>
      <c r="E7" s="162">
        <v>20</v>
      </c>
      <c r="F7" s="162">
        <v>92</v>
      </c>
      <c r="G7" s="162">
        <v>0</v>
      </c>
      <c r="H7" s="162">
        <v>85</v>
      </c>
      <c r="I7" s="162">
        <v>0</v>
      </c>
    </row>
    <row r="8" spans="1:9" ht="13" thickTop="1" thickBot="1">
      <c r="A8" s="162">
        <v>7</v>
      </c>
      <c r="B8" s="207" t="s">
        <v>534</v>
      </c>
      <c r="C8" s="159">
        <v>147</v>
      </c>
      <c r="D8" s="162">
        <v>20</v>
      </c>
      <c r="E8" s="162">
        <v>0</v>
      </c>
      <c r="F8" s="162">
        <v>44</v>
      </c>
      <c r="G8" s="162">
        <v>0</v>
      </c>
      <c r="H8" s="162">
        <v>83</v>
      </c>
      <c r="I8" s="162">
        <v>0</v>
      </c>
    </row>
    <row r="9" spans="1:9" ht="13" thickTop="1" thickBot="1">
      <c r="A9" s="162">
        <v>8</v>
      </c>
      <c r="B9" s="207" t="s">
        <v>137</v>
      </c>
      <c r="C9" s="159">
        <v>135</v>
      </c>
      <c r="D9" s="162">
        <v>0</v>
      </c>
      <c r="E9" s="162">
        <v>8</v>
      </c>
      <c r="F9" s="162">
        <v>30</v>
      </c>
      <c r="G9" s="162">
        <v>40</v>
      </c>
      <c r="H9" s="162">
        <v>57</v>
      </c>
      <c r="I9" s="162">
        <v>0</v>
      </c>
    </row>
    <row r="10" spans="1:9" ht="13" thickTop="1" thickBot="1">
      <c r="A10" s="162">
        <v>9</v>
      </c>
      <c r="B10" s="207" t="s">
        <v>155</v>
      </c>
      <c r="C10" s="159">
        <v>133</v>
      </c>
      <c r="D10" s="162">
        <v>24</v>
      </c>
      <c r="E10" s="162">
        <v>0</v>
      </c>
      <c r="F10" s="162">
        <v>34</v>
      </c>
      <c r="G10" s="162">
        <v>28</v>
      </c>
      <c r="H10" s="162">
        <v>47</v>
      </c>
      <c r="I10" s="162">
        <v>0</v>
      </c>
    </row>
    <row r="11" spans="1:9" ht="13" thickTop="1" thickBot="1">
      <c r="A11" s="162">
        <v>10</v>
      </c>
      <c r="B11" s="207" t="s">
        <v>187</v>
      </c>
      <c r="C11" s="159">
        <v>108</v>
      </c>
      <c r="D11" s="162">
        <v>0</v>
      </c>
      <c r="E11" s="162">
        <v>4</v>
      </c>
      <c r="F11" s="162">
        <v>42</v>
      </c>
      <c r="G11" s="162">
        <v>0</v>
      </c>
      <c r="H11" s="162">
        <v>62</v>
      </c>
      <c r="I11" s="162">
        <v>0</v>
      </c>
    </row>
    <row r="12" spans="1:9" ht="13" thickTop="1" thickBot="1">
      <c r="A12" s="163">
        <v>11</v>
      </c>
      <c r="B12" s="207" t="s">
        <v>569</v>
      </c>
      <c r="C12" s="159">
        <v>94</v>
      </c>
      <c r="D12" s="162">
        <v>0</v>
      </c>
      <c r="E12" s="162">
        <v>4</v>
      </c>
      <c r="F12" s="162">
        <v>40</v>
      </c>
      <c r="G12" s="162">
        <v>0</v>
      </c>
      <c r="H12" s="162">
        <v>50</v>
      </c>
      <c r="I12" s="162">
        <v>0</v>
      </c>
    </row>
    <row r="13" spans="1:9" ht="13" thickTop="1" thickBot="1">
      <c r="A13" s="163">
        <v>12</v>
      </c>
      <c r="B13" s="207" t="s">
        <v>78</v>
      </c>
      <c r="C13" s="159">
        <v>82</v>
      </c>
      <c r="D13" s="162">
        <v>0</v>
      </c>
      <c r="E13" s="162">
        <v>0</v>
      </c>
      <c r="F13" s="162">
        <v>40</v>
      </c>
      <c r="G13" s="162">
        <v>0</v>
      </c>
      <c r="H13" s="162">
        <v>42</v>
      </c>
      <c r="I13" s="162">
        <v>0</v>
      </c>
    </row>
    <row r="14" spans="1:9" ht="13" thickTop="1" thickBot="1">
      <c r="A14" s="163">
        <v>13</v>
      </c>
      <c r="B14" s="207" t="s">
        <v>535</v>
      </c>
      <c r="C14" s="159">
        <v>72</v>
      </c>
      <c r="D14" s="162">
        <v>16</v>
      </c>
      <c r="E14" s="162">
        <v>0</v>
      </c>
      <c r="F14" s="162">
        <v>34</v>
      </c>
      <c r="G14" s="162">
        <v>0</v>
      </c>
      <c r="H14" s="162">
        <v>22</v>
      </c>
      <c r="I14" s="162">
        <v>0</v>
      </c>
    </row>
    <row r="15" spans="1:9" ht="13" thickTop="1" thickBot="1">
      <c r="A15" s="163">
        <v>14</v>
      </c>
      <c r="B15" s="207" t="s">
        <v>3</v>
      </c>
      <c r="C15" s="159">
        <v>70</v>
      </c>
      <c r="D15" s="162">
        <v>0</v>
      </c>
      <c r="E15" s="162">
        <v>0</v>
      </c>
      <c r="F15" s="162">
        <v>40</v>
      </c>
      <c r="G15" s="162">
        <v>0</v>
      </c>
      <c r="H15" s="162">
        <v>30</v>
      </c>
      <c r="I15" s="162">
        <v>0</v>
      </c>
    </row>
    <row r="16" spans="1:9" ht="13" thickTop="1" thickBot="1">
      <c r="A16" s="163">
        <v>15</v>
      </c>
      <c r="B16" s="207" t="s">
        <v>207</v>
      </c>
      <c r="C16" s="159">
        <v>69</v>
      </c>
      <c r="D16" s="162">
        <v>12</v>
      </c>
      <c r="E16" s="162">
        <v>0</v>
      </c>
      <c r="F16" s="162">
        <v>42</v>
      </c>
      <c r="G16" s="162">
        <v>0</v>
      </c>
      <c r="H16" s="162">
        <v>15</v>
      </c>
      <c r="I16" s="162">
        <v>0</v>
      </c>
    </row>
    <row r="17" spans="1:9" ht="13" thickTop="1" thickBot="1">
      <c r="A17" s="163" t="s">
        <v>358</v>
      </c>
      <c r="B17" s="207" t="s">
        <v>136</v>
      </c>
      <c r="C17" s="159">
        <v>54</v>
      </c>
      <c r="D17" s="162">
        <v>8</v>
      </c>
      <c r="E17" s="162">
        <v>0</v>
      </c>
      <c r="F17" s="162">
        <v>24</v>
      </c>
      <c r="G17" s="162">
        <v>22</v>
      </c>
      <c r="H17" s="162">
        <v>0</v>
      </c>
      <c r="I17" s="162">
        <v>0</v>
      </c>
    </row>
    <row r="18" spans="1:9" ht="13" thickTop="1" thickBot="1">
      <c r="A18" s="163" t="s">
        <v>358</v>
      </c>
      <c r="B18" s="207" t="s">
        <v>220</v>
      </c>
      <c r="C18" s="159">
        <v>46</v>
      </c>
      <c r="D18" s="162">
        <v>0</v>
      </c>
      <c r="E18" s="162">
        <v>0</v>
      </c>
      <c r="F18" s="162">
        <v>10</v>
      </c>
      <c r="G18" s="162">
        <v>0</v>
      </c>
      <c r="H18" s="162">
        <v>36</v>
      </c>
      <c r="I18" s="162">
        <v>0</v>
      </c>
    </row>
    <row r="19" spans="1:9" ht="13" thickTop="1" thickBot="1">
      <c r="A19" s="163" t="s">
        <v>358</v>
      </c>
      <c r="B19" s="207" t="s">
        <v>224</v>
      </c>
      <c r="C19" s="159">
        <v>45</v>
      </c>
      <c r="D19" s="162">
        <v>0</v>
      </c>
      <c r="E19" s="162">
        <v>0</v>
      </c>
      <c r="F19" s="162">
        <v>14</v>
      </c>
      <c r="G19" s="162">
        <v>0</v>
      </c>
      <c r="H19" s="162">
        <v>31</v>
      </c>
      <c r="I19" s="162">
        <v>0</v>
      </c>
    </row>
    <row r="20" spans="1:9" ht="13" thickTop="1" thickBot="1">
      <c r="A20" s="163" t="s">
        <v>358</v>
      </c>
      <c r="B20" s="207" t="s">
        <v>5</v>
      </c>
      <c r="C20" s="159">
        <v>45</v>
      </c>
      <c r="D20" s="162">
        <v>0</v>
      </c>
      <c r="E20" s="162">
        <v>0</v>
      </c>
      <c r="F20" s="162">
        <v>6</v>
      </c>
      <c r="G20" s="162">
        <v>34</v>
      </c>
      <c r="H20" s="162">
        <v>5</v>
      </c>
      <c r="I20" s="162">
        <v>0</v>
      </c>
    </row>
    <row r="21" spans="1:9" ht="13" thickTop="1" thickBot="1">
      <c r="A21" s="163" t="s">
        <v>358</v>
      </c>
      <c r="B21" s="207" t="s">
        <v>114</v>
      </c>
      <c r="C21" s="159">
        <v>42</v>
      </c>
      <c r="D21" s="162">
        <v>0</v>
      </c>
      <c r="E21" s="162">
        <v>0</v>
      </c>
      <c r="F21" s="162">
        <v>18</v>
      </c>
      <c r="G21" s="162">
        <v>0</v>
      </c>
      <c r="H21" s="162">
        <v>24</v>
      </c>
      <c r="I21" s="162">
        <v>0</v>
      </c>
    </row>
    <row r="22" spans="1:9" ht="13" thickTop="1" thickBot="1">
      <c r="A22" s="163" t="s">
        <v>358</v>
      </c>
      <c r="B22" s="207" t="s">
        <v>15</v>
      </c>
      <c r="C22" s="159">
        <v>41</v>
      </c>
      <c r="D22" s="162">
        <v>0</v>
      </c>
      <c r="E22" s="162">
        <v>0</v>
      </c>
      <c r="F22" s="162">
        <v>10</v>
      </c>
      <c r="G22" s="162">
        <v>0</v>
      </c>
      <c r="H22" s="162">
        <v>31</v>
      </c>
      <c r="I22" s="162">
        <v>0</v>
      </c>
    </row>
    <row r="23" spans="1:9" ht="13" thickTop="1" thickBot="1">
      <c r="A23" s="163" t="s">
        <v>358</v>
      </c>
      <c r="B23" s="207" t="s">
        <v>184</v>
      </c>
      <c r="C23" s="159">
        <v>40</v>
      </c>
      <c r="D23" s="162">
        <v>0</v>
      </c>
      <c r="E23" s="162">
        <v>0</v>
      </c>
      <c r="F23" s="162">
        <v>16</v>
      </c>
      <c r="G23" s="162">
        <v>0</v>
      </c>
      <c r="H23" s="162">
        <v>24</v>
      </c>
      <c r="I23" s="162">
        <v>0</v>
      </c>
    </row>
    <row r="24" spans="1:9" ht="13" thickTop="1" thickBot="1">
      <c r="A24" s="163" t="s">
        <v>358</v>
      </c>
      <c r="B24" s="207" t="s">
        <v>80</v>
      </c>
      <c r="C24" s="159">
        <v>37</v>
      </c>
      <c r="D24" s="162">
        <v>0</v>
      </c>
      <c r="E24" s="162">
        <v>0</v>
      </c>
      <c r="F24" s="162">
        <v>22</v>
      </c>
      <c r="G24" s="162">
        <v>0</v>
      </c>
      <c r="H24" s="162">
        <v>15</v>
      </c>
      <c r="I24" s="162">
        <v>0</v>
      </c>
    </row>
    <row r="25" spans="1:9" ht="13" thickTop="1" thickBot="1">
      <c r="A25" s="163" t="s">
        <v>358</v>
      </c>
      <c r="B25" s="207" t="s">
        <v>19</v>
      </c>
      <c r="C25" s="159">
        <v>34</v>
      </c>
      <c r="D25" s="162">
        <v>0</v>
      </c>
      <c r="E25" s="162">
        <v>0</v>
      </c>
      <c r="F25" s="162">
        <v>18</v>
      </c>
      <c r="G25" s="162">
        <v>16</v>
      </c>
      <c r="H25" s="162">
        <v>0</v>
      </c>
      <c r="I25" s="162">
        <v>0</v>
      </c>
    </row>
    <row r="26" spans="1:9" ht="13" thickTop="1" thickBot="1">
      <c r="A26" s="162" t="s">
        <v>358</v>
      </c>
      <c r="B26" s="207" t="s">
        <v>6</v>
      </c>
      <c r="C26" s="159">
        <v>33</v>
      </c>
      <c r="D26" s="162">
        <v>0</v>
      </c>
      <c r="E26" s="162">
        <v>0</v>
      </c>
      <c r="F26" s="162">
        <v>24</v>
      </c>
      <c r="G26" s="162">
        <v>0</v>
      </c>
      <c r="H26" s="162">
        <v>9</v>
      </c>
      <c r="I26" s="162">
        <v>0</v>
      </c>
    </row>
    <row r="27" spans="1:9" ht="13" thickTop="1" thickBot="1">
      <c r="A27" s="163" t="s">
        <v>358</v>
      </c>
      <c r="B27" s="207" t="s">
        <v>278</v>
      </c>
      <c r="C27" s="159">
        <v>33</v>
      </c>
      <c r="D27" s="162">
        <v>0</v>
      </c>
      <c r="E27" s="162">
        <v>0</v>
      </c>
      <c r="F27" s="162">
        <v>18</v>
      </c>
      <c r="G27" s="162">
        <v>0</v>
      </c>
      <c r="H27" s="162">
        <v>15</v>
      </c>
      <c r="I27" s="162">
        <v>0</v>
      </c>
    </row>
    <row r="28" spans="1:9" ht="13" thickTop="1" thickBot="1">
      <c r="A28" s="162" t="s">
        <v>358</v>
      </c>
      <c r="B28" s="207" t="s">
        <v>266</v>
      </c>
      <c r="C28" s="159">
        <v>27</v>
      </c>
      <c r="D28" s="162">
        <v>0</v>
      </c>
      <c r="E28" s="162">
        <v>0</v>
      </c>
      <c r="F28" s="162">
        <v>18</v>
      </c>
      <c r="G28" s="162">
        <v>0</v>
      </c>
      <c r="H28" s="162">
        <v>9</v>
      </c>
      <c r="I28" s="162">
        <v>0</v>
      </c>
    </row>
    <row r="29" spans="1:9" ht="13" thickTop="1" thickBot="1">
      <c r="A29" s="163" t="s">
        <v>358</v>
      </c>
      <c r="B29" s="207" t="s">
        <v>154</v>
      </c>
      <c r="C29" s="159">
        <v>25</v>
      </c>
      <c r="D29" s="162">
        <v>0</v>
      </c>
      <c r="E29" s="162">
        <v>0</v>
      </c>
      <c r="F29" s="162">
        <v>16</v>
      </c>
      <c r="G29" s="162">
        <v>0</v>
      </c>
      <c r="H29" s="162">
        <v>9</v>
      </c>
      <c r="I29" s="162">
        <v>0</v>
      </c>
    </row>
    <row r="30" spans="1:9" ht="13" thickTop="1" thickBot="1">
      <c r="A30" s="162" t="s">
        <v>358</v>
      </c>
      <c r="B30" s="207" t="s">
        <v>174</v>
      </c>
      <c r="C30" s="159">
        <v>25</v>
      </c>
      <c r="D30" s="162">
        <v>0</v>
      </c>
      <c r="E30" s="162">
        <v>0</v>
      </c>
      <c r="F30" s="162">
        <v>10</v>
      </c>
      <c r="G30" s="162">
        <v>0</v>
      </c>
      <c r="H30" s="162">
        <v>15</v>
      </c>
      <c r="I30" s="162">
        <v>0</v>
      </c>
    </row>
    <row r="31" spans="1:9" ht="13" thickTop="1" thickBot="1">
      <c r="A31" s="163" t="s">
        <v>358</v>
      </c>
      <c r="B31" s="207" t="s">
        <v>21</v>
      </c>
      <c r="C31" s="159">
        <v>24</v>
      </c>
      <c r="D31" s="162">
        <v>0</v>
      </c>
      <c r="E31" s="162">
        <v>0</v>
      </c>
      <c r="F31" s="162">
        <v>10</v>
      </c>
      <c r="G31" s="162">
        <v>0</v>
      </c>
      <c r="H31" s="162">
        <v>14</v>
      </c>
      <c r="I31" s="162">
        <v>0</v>
      </c>
    </row>
    <row r="32" spans="1:9" ht="13" thickTop="1" thickBot="1">
      <c r="A32" s="162" t="s">
        <v>358</v>
      </c>
      <c r="B32" s="207" t="s">
        <v>1</v>
      </c>
      <c r="C32" s="159">
        <v>23</v>
      </c>
      <c r="D32" s="162">
        <v>0</v>
      </c>
      <c r="E32" s="162">
        <v>0</v>
      </c>
      <c r="F32" s="162">
        <v>18</v>
      </c>
      <c r="G32" s="162">
        <v>0</v>
      </c>
      <c r="H32" s="162">
        <v>5</v>
      </c>
      <c r="I32" s="162">
        <v>0</v>
      </c>
    </row>
    <row r="33" spans="1:9" ht="13" thickTop="1" thickBot="1">
      <c r="A33" s="162" t="s">
        <v>358</v>
      </c>
      <c r="B33" s="207" t="s">
        <v>230</v>
      </c>
      <c r="C33" s="159">
        <v>22</v>
      </c>
      <c r="D33" s="162">
        <v>0</v>
      </c>
      <c r="E33" s="162">
        <v>0</v>
      </c>
      <c r="F33" s="162">
        <v>22</v>
      </c>
      <c r="G33" s="162">
        <v>0</v>
      </c>
      <c r="H33" s="162">
        <v>0</v>
      </c>
      <c r="I33" s="162">
        <v>0</v>
      </c>
    </row>
    <row r="34" spans="1:9" ht="13" thickTop="1" thickBot="1">
      <c r="A34" s="162" t="s">
        <v>358</v>
      </c>
      <c r="B34" s="207" t="s">
        <v>144</v>
      </c>
      <c r="C34" s="159">
        <v>21</v>
      </c>
      <c r="D34" s="162">
        <v>0</v>
      </c>
      <c r="E34" s="162">
        <v>0</v>
      </c>
      <c r="F34" s="162">
        <v>12</v>
      </c>
      <c r="G34" s="162">
        <v>0</v>
      </c>
      <c r="H34" s="162">
        <v>9</v>
      </c>
      <c r="I34" s="162">
        <v>0</v>
      </c>
    </row>
    <row r="35" spans="1:9" ht="13" thickTop="1" thickBot="1">
      <c r="A35" s="162" t="s">
        <v>358</v>
      </c>
      <c r="B35" s="207" t="s">
        <v>286</v>
      </c>
      <c r="C35" s="159">
        <v>16</v>
      </c>
      <c r="D35" s="162">
        <v>0</v>
      </c>
      <c r="E35" s="162">
        <v>0</v>
      </c>
      <c r="F35" s="162">
        <v>16</v>
      </c>
      <c r="G35" s="162">
        <v>0</v>
      </c>
      <c r="H35" s="162">
        <v>0</v>
      </c>
      <c r="I35" s="162">
        <v>0</v>
      </c>
    </row>
    <row r="36" spans="1:9" ht="13" thickTop="1" thickBot="1">
      <c r="A36" s="162" t="s">
        <v>358</v>
      </c>
      <c r="B36" s="207" t="s">
        <v>541</v>
      </c>
      <c r="C36" s="159">
        <v>15</v>
      </c>
      <c r="D36" s="162">
        <v>0</v>
      </c>
      <c r="E36" s="162">
        <v>0</v>
      </c>
      <c r="F36" s="162">
        <v>0</v>
      </c>
      <c r="G36" s="162">
        <v>0</v>
      </c>
      <c r="H36" s="162">
        <v>15</v>
      </c>
      <c r="I36" s="162">
        <v>0</v>
      </c>
    </row>
    <row r="37" spans="1:9" ht="13" thickTop="1" thickBot="1">
      <c r="A37" s="162" t="s">
        <v>358</v>
      </c>
      <c r="B37" s="207" t="s">
        <v>250</v>
      </c>
      <c r="C37" s="159">
        <v>15</v>
      </c>
      <c r="D37" s="162">
        <v>0</v>
      </c>
      <c r="E37" s="162">
        <v>0</v>
      </c>
      <c r="F37" s="162">
        <v>10</v>
      </c>
      <c r="G37" s="162">
        <v>0</v>
      </c>
      <c r="H37" s="162">
        <v>5</v>
      </c>
      <c r="I37" s="162">
        <v>0</v>
      </c>
    </row>
    <row r="38" spans="1:9" ht="13" thickTop="1" thickBot="1">
      <c r="A38" s="162" t="s">
        <v>358</v>
      </c>
      <c r="B38" s="207" t="s">
        <v>326</v>
      </c>
      <c r="C38" s="159">
        <v>14</v>
      </c>
      <c r="D38" s="162">
        <v>0</v>
      </c>
      <c r="E38" s="162">
        <v>0</v>
      </c>
      <c r="F38" s="162">
        <v>14</v>
      </c>
      <c r="G38" s="162">
        <v>0</v>
      </c>
      <c r="H38" s="162">
        <v>0</v>
      </c>
      <c r="I38" s="162">
        <v>0</v>
      </c>
    </row>
    <row r="39" spans="1:9" ht="13" thickTop="1" thickBot="1">
      <c r="A39" s="162" t="s">
        <v>358</v>
      </c>
      <c r="B39" s="207" t="s">
        <v>193</v>
      </c>
      <c r="C39" s="159">
        <v>13</v>
      </c>
      <c r="D39" s="162">
        <v>0</v>
      </c>
      <c r="E39" s="162">
        <v>0</v>
      </c>
      <c r="F39" s="162">
        <v>8</v>
      </c>
      <c r="G39" s="162">
        <v>0</v>
      </c>
      <c r="H39" s="162">
        <v>5</v>
      </c>
      <c r="I39" s="162">
        <v>0</v>
      </c>
    </row>
    <row r="40" spans="1:9" ht="13" thickTop="1" thickBot="1">
      <c r="A40" s="162" t="s">
        <v>358</v>
      </c>
      <c r="B40" s="207" t="s">
        <v>319</v>
      </c>
      <c r="C40" s="159">
        <v>10</v>
      </c>
      <c r="D40" s="162">
        <v>0</v>
      </c>
      <c r="E40" s="162">
        <v>0</v>
      </c>
      <c r="F40" s="162">
        <v>0</v>
      </c>
      <c r="G40" s="162">
        <v>0</v>
      </c>
      <c r="H40" s="162">
        <v>10</v>
      </c>
      <c r="I40" s="162">
        <v>0</v>
      </c>
    </row>
    <row r="41" spans="1:9" ht="13" thickTop="1" thickBot="1">
      <c r="A41" s="162" t="s">
        <v>358</v>
      </c>
      <c r="B41" s="207" t="s">
        <v>167</v>
      </c>
      <c r="C41" s="159">
        <v>9</v>
      </c>
      <c r="D41" s="162">
        <v>0</v>
      </c>
      <c r="E41" s="162">
        <v>0</v>
      </c>
      <c r="F41" s="162">
        <v>0</v>
      </c>
      <c r="G41" s="162">
        <v>0</v>
      </c>
      <c r="H41" s="162">
        <v>9</v>
      </c>
      <c r="I41" s="162">
        <v>0</v>
      </c>
    </row>
    <row r="42" spans="1:9" ht="13" thickTop="1" thickBot="1">
      <c r="A42" s="162" t="s">
        <v>358</v>
      </c>
      <c r="B42" s="207" t="s">
        <v>227</v>
      </c>
      <c r="C42" s="159">
        <v>9</v>
      </c>
      <c r="D42" s="162">
        <v>0</v>
      </c>
      <c r="E42" s="162">
        <v>0</v>
      </c>
      <c r="F42" s="162">
        <v>0</v>
      </c>
      <c r="G42" s="162">
        <v>0</v>
      </c>
      <c r="H42" s="162">
        <v>9</v>
      </c>
      <c r="I42" s="162">
        <v>0</v>
      </c>
    </row>
    <row r="43" spans="1:9" ht="13" thickTop="1" thickBot="1">
      <c r="A43" s="162" t="s">
        <v>358</v>
      </c>
      <c r="B43" s="207" t="s">
        <v>62</v>
      </c>
      <c r="C43" s="159">
        <v>8</v>
      </c>
      <c r="D43" s="162">
        <v>0</v>
      </c>
      <c r="E43" s="162">
        <v>0</v>
      </c>
      <c r="F43" s="162">
        <v>8</v>
      </c>
      <c r="G43" s="162">
        <v>0</v>
      </c>
      <c r="H43" s="162">
        <v>0</v>
      </c>
      <c r="I43" s="162">
        <v>0</v>
      </c>
    </row>
    <row r="44" spans="1:9" ht="13" thickTop="1" thickBot="1">
      <c r="A44" s="162" t="s">
        <v>358</v>
      </c>
      <c r="B44" s="207" t="s">
        <v>75</v>
      </c>
      <c r="C44" s="159">
        <v>8</v>
      </c>
      <c r="D44" s="162">
        <v>0</v>
      </c>
      <c r="E44" s="162">
        <v>0</v>
      </c>
      <c r="F44" s="162">
        <v>8</v>
      </c>
      <c r="G44" s="162">
        <v>0</v>
      </c>
      <c r="H44" s="162">
        <v>0</v>
      </c>
      <c r="I44" s="162">
        <v>0</v>
      </c>
    </row>
    <row r="45" spans="1:9" ht="13" thickTop="1" thickBot="1">
      <c r="A45" s="162" t="s">
        <v>358</v>
      </c>
      <c r="B45" s="207" t="s">
        <v>265</v>
      </c>
      <c r="C45" s="159">
        <v>5</v>
      </c>
      <c r="D45" s="162">
        <v>0</v>
      </c>
      <c r="E45" s="162">
        <v>0</v>
      </c>
      <c r="F45" s="162">
        <v>0</v>
      </c>
      <c r="G45" s="162">
        <v>0</v>
      </c>
      <c r="H45" s="162">
        <v>5</v>
      </c>
      <c r="I45" s="162">
        <v>0</v>
      </c>
    </row>
    <row r="46" spans="1:9" ht="13" thickTop="1" thickBot="1">
      <c r="A46" s="163" t="s">
        <v>358</v>
      </c>
      <c r="B46" s="207" t="s">
        <v>9</v>
      </c>
      <c r="C46" s="159">
        <v>5</v>
      </c>
      <c r="D46" s="162">
        <v>0</v>
      </c>
      <c r="E46" s="162">
        <v>0</v>
      </c>
      <c r="F46" s="162">
        <v>0</v>
      </c>
      <c r="G46" s="162">
        <v>0</v>
      </c>
      <c r="H46" s="162">
        <v>5</v>
      </c>
      <c r="I46" s="162">
        <v>0</v>
      </c>
    </row>
    <row r="47" spans="1:9" ht="13" thickTop="1" thickBot="1">
      <c r="A47" s="162" t="s">
        <v>358</v>
      </c>
      <c r="B47" s="207" t="s">
        <v>124</v>
      </c>
      <c r="C47" s="159">
        <v>4</v>
      </c>
      <c r="D47" s="162">
        <v>0</v>
      </c>
      <c r="E47" s="162">
        <v>0</v>
      </c>
      <c r="F47" s="162">
        <v>4</v>
      </c>
      <c r="G47" s="162">
        <v>0</v>
      </c>
      <c r="H47" s="162">
        <v>0</v>
      </c>
      <c r="I47" s="162">
        <v>0</v>
      </c>
    </row>
    <row r="48" spans="1:9" ht="13" thickTop="1" thickBot="1">
      <c r="A48" s="163" t="s">
        <v>358</v>
      </c>
      <c r="B48" s="207" t="s">
        <v>178</v>
      </c>
      <c r="C48" s="159">
        <v>4</v>
      </c>
      <c r="D48" s="162">
        <v>0</v>
      </c>
      <c r="E48" s="162">
        <v>0</v>
      </c>
      <c r="F48" s="162">
        <v>4</v>
      </c>
      <c r="G48" s="162">
        <v>0</v>
      </c>
      <c r="H48" s="162">
        <v>0</v>
      </c>
      <c r="I48" s="162">
        <v>0</v>
      </c>
    </row>
    <row r="49" spans="1:9" ht="13" thickTop="1" thickBot="1">
      <c r="A49" s="162" t="s">
        <v>358</v>
      </c>
      <c r="B49" s="207" t="s">
        <v>10</v>
      </c>
      <c r="C49" s="159">
        <v>4</v>
      </c>
      <c r="D49" s="162">
        <v>0</v>
      </c>
      <c r="E49" s="162">
        <v>0</v>
      </c>
      <c r="F49" s="162">
        <v>4</v>
      </c>
      <c r="G49" s="162">
        <v>0</v>
      </c>
      <c r="H49" s="162">
        <v>0</v>
      </c>
      <c r="I49" s="162">
        <v>0</v>
      </c>
    </row>
    <row r="50" spans="1:9" ht="13" thickTop="1" thickBot="1">
      <c r="A50" s="162" t="s">
        <v>358</v>
      </c>
      <c r="B50" s="207" t="s">
        <v>536</v>
      </c>
      <c r="C50" s="159">
        <v>4</v>
      </c>
      <c r="D50" s="162">
        <v>0</v>
      </c>
      <c r="E50" s="162">
        <v>0</v>
      </c>
      <c r="F50" s="162">
        <v>4</v>
      </c>
      <c r="G50" s="162">
        <v>0</v>
      </c>
      <c r="H50" s="162">
        <v>0</v>
      </c>
      <c r="I50" s="162">
        <v>0</v>
      </c>
    </row>
    <row r="51" spans="1:9" ht="13" thickTop="1" thickBot="1">
      <c r="A51" s="162" t="s">
        <v>358</v>
      </c>
      <c r="B51" s="207" t="s">
        <v>311</v>
      </c>
      <c r="C51" s="159">
        <v>4</v>
      </c>
      <c r="D51" s="162">
        <v>0</v>
      </c>
      <c r="E51" s="162">
        <v>0</v>
      </c>
      <c r="F51" s="162">
        <v>4</v>
      </c>
      <c r="G51" s="162">
        <v>0</v>
      </c>
      <c r="H51" s="162">
        <v>0</v>
      </c>
      <c r="I51" s="162">
        <v>0</v>
      </c>
    </row>
    <row r="52" spans="1:9" ht="13" thickTop="1" thickBot="1">
      <c r="A52" s="162" t="s">
        <v>358</v>
      </c>
      <c r="B52" s="207" t="s">
        <v>214</v>
      </c>
      <c r="C52" s="159">
        <v>2</v>
      </c>
      <c r="D52" s="162">
        <v>0</v>
      </c>
      <c r="E52" s="162">
        <v>0</v>
      </c>
      <c r="F52" s="162">
        <v>2</v>
      </c>
      <c r="G52" s="162">
        <v>0</v>
      </c>
      <c r="H52" s="162">
        <v>0</v>
      </c>
      <c r="I52" s="162">
        <v>0</v>
      </c>
    </row>
    <row r="53" spans="1:9" ht="13" thickTop="1" thickBot="1">
      <c r="A53" s="162" t="s">
        <v>358</v>
      </c>
      <c r="B53" s="207" t="s">
        <v>244</v>
      </c>
      <c r="C53" s="159">
        <v>2</v>
      </c>
      <c r="D53" s="162">
        <v>0</v>
      </c>
      <c r="E53" s="162">
        <v>0</v>
      </c>
      <c r="F53" s="162">
        <v>2</v>
      </c>
      <c r="G53" s="162">
        <v>0</v>
      </c>
      <c r="H53" s="162">
        <v>0</v>
      </c>
      <c r="I53" s="162">
        <v>0</v>
      </c>
    </row>
    <row r="54" spans="1:9" ht="13" thickTop="1" thickBot="1">
      <c r="A54" s="162" t="s">
        <v>358</v>
      </c>
      <c r="B54" s="207" t="s">
        <v>281</v>
      </c>
      <c r="C54" s="159">
        <v>2</v>
      </c>
      <c r="D54" s="162">
        <v>0</v>
      </c>
      <c r="E54" s="162">
        <v>0</v>
      </c>
      <c r="F54" s="162">
        <v>2</v>
      </c>
      <c r="G54" s="162">
        <v>0</v>
      </c>
      <c r="H54" s="162">
        <v>0</v>
      </c>
      <c r="I54" s="162">
        <v>0</v>
      </c>
    </row>
    <row r="55" spans="1:9" ht="13" thickTop="1" thickBot="1">
      <c r="A55" s="162" t="s">
        <v>358</v>
      </c>
      <c r="B55" s="207" t="s">
        <v>350</v>
      </c>
      <c r="C55" s="159">
        <v>0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62">
        <v>0</v>
      </c>
    </row>
    <row r="56" spans="1:9" ht="13" thickTop="1" thickBot="1">
      <c r="A56" s="162" t="s">
        <v>358</v>
      </c>
      <c r="B56" s="207" t="s">
        <v>34</v>
      </c>
      <c r="C56" s="159">
        <v>0</v>
      </c>
      <c r="D56" s="162">
        <v>0</v>
      </c>
      <c r="E56" s="162">
        <v>0</v>
      </c>
      <c r="F56" s="162">
        <v>0</v>
      </c>
      <c r="G56" s="162">
        <v>0</v>
      </c>
      <c r="H56" s="162">
        <v>0</v>
      </c>
      <c r="I56" s="162">
        <v>0</v>
      </c>
    </row>
    <row r="57" spans="1:9" ht="13" thickTop="1" thickBot="1">
      <c r="A57" s="162" t="s">
        <v>358</v>
      </c>
      <c r="B57" s="207" t="s">
        <v>538</v>
      </c>
      <c r="C57" s="159">
        <v>0</v>
      </c>
      <c r="D57" s="162">
        <v>0</v>
      </c>
      <c r="E57" s="162">
        <v>0</v>
      </c>
      <c r="F57" s="162">
        <v>0</v>
      </c>
      <c r="G57" s="162">
        <v>0</v>
      </c>
      <c r="H57" s="162">
        <v>0</v>
      </c>
      <c r="I57" s="162">
        <v>0</v>
      </c>
    </row>
    <row r="58" spans="1:9" ht="13" thickTop="1" thickBot="1">
      <c r="A58" s="162" t="s">
        <v>358</v>
      </c>
      <c r="B58" s="207" t="s">
        <v>35</v>
      </c>
      <c r="C58" s="159">
        <v>0</v>
      </c>
      <c r="D58" s="162">
        <v>0</v>
      </c>
      <c r="E58" s="162">
        <v>0</v>
      </c>
      <c r="F58" s="162">
        <v>0</v>
      </c>
      <c r="G58" s="162">
        <v>0</v>
      </c>
      <c r="H58" s="162">
        <v>0</v>
      </c>
      <c r="I58" s="162">
        <v>0</v>
      </c>
    </row>
    <row r="59" spans="1:9" ht="13" thickTop="1" thickBot="1">
      <c r="A59" s="162" t="s">
        <v>358</v>
      </c>
      <c r="B59" s="207" t="s">
        <v>36</v>
      </c>
      <c r="C59" s="159">
        <v>0</v>
      </c>
      <c r="D59" s="162">
        <v>0</v>
      </c>
      <c r="E59" s="162">
        <v>0</v>
      </c>
      <c r="F59" s="162">
        <v>0</v>
      </c>
      <c r="G59" s="162">
        <v>0</v>
      </c>
      <c r="H59" s="162">
        <v>0</v>
      </c>
      <c r="I59" s="162">
        <v>0</v>
      </c>
    </row>
    <row r="60" spans="1:9" ht="13" thickTop="1" thickBot="1">
      <c r="A60" s="162" t="s">
        <v>358</v>
      </c>
      <c r="B60" s="207" t="s">
        <v>37</v>
      </c>
      <c r="C60" s="159">
        <v>0</v>
      </c>
      <c r="D60" s="162">
        <v>0</v>
      </c>
      <c r="E60" s="162">
        <v>0</v>
      </c>
      <c r="F60" s="162">
        <v>0</v>
      </c>
      <c r="G60" s="162">
        <v>0</v>
      </c>
      <c r="H60" s="162">
        <v>0</v>
      </c>
      <c r="I60" s="162">
        <v>0</v>
      </c>
    </row>
    <row r="61" spans="1:9" ht="13" thickTop="1" thickBot="1">
      <c r="A61" s="162" t="s">
        <v>358</v>
      </c>
      <c r="B61" s="207" t="s">
        <v>38</v>
      </c>
      <c r="C61" s="159">
        <v>0</v>
      </c>
      <c r="D61" s="162">
        <v>0</v>
      </c>
      <c r="E61" s="162">
        <v>0</v>
      </c>
      <c r="F61" s="162">
        <v>0</v>
      </c>
      <c r="G61" s="162">
        <v>0</v>
      </c>
      <c r="H61" s="162">
        <v>0</v>
      </c>
      <c r="I61" s="162">
        <v>0</v>
      </c>
    </row>
    <row r="62" spans="1:9" ht="13" thickTop="1" thickBot="1">
      <c r="A62" s="163" t="s">
        <v>358</v>
      </c>
      <c r="B62" s="207" t="s">
        <v>39</v>
      </c>
      <c r="C62" s="159">
        <v>0</v>
      </c>
      <c r="D62" s="162">
        <v>0</v>
      </c>
      <c r="E62" s="162">
        <v>0</v>
      </c>
      <c r="F62" s="162">
        <v>0</v>
      </c>
      <c r="G62" s="162">
        <v>0</v>
      </c>
      <c r="H62" s="162">
        <v>0</v>
      </c>
      <c r="I62" s="162">
        <v>0</v>
      </c>
    </row>
    <row r="63" spans="1:9" ht="13" thickTop="1" thickBot="1">
      <c r="A63" s="162" t="s">
        <v>358</v>
      </c>
      <c r="B63" s="207" t="s">
        <v>41</v>
      </c>
      <c r="C63" s="159">
        <v>0</v>
      </c>
      <c r="D63" s="162">
        <v>0</v>
      </c>
      <c r="E63" s="162">
        <v>0</v>
      </c>
      <c r="F63" s="162">
        <v>0</v>
      </c>
      <c r="G63" s="162">
        <v>0</v>
      </c>
      <c r="H63" s="162">
        <v>0</v>
      </c>
      <c r="I63" s="162">
        <v>0</v>
      </c>
    </row>
    <row r="64" spans="1:9" ht="13" thickTop="1" thickBot="1">
      <c r="A64" s="162" t="s">
        <v>358</v>
      </c>
      <c r="B64" s="207" t="s">
        <v>42</v>
      </c>
      <c r="C64" s="159">
        <v>0</v>
      </c>
      <c r="D64" s="162">
        <v>0</v>
      </c>
      <c r="E64" s="162">
        <v>0</v>
      </c>
      <c r="F64" s="162">
        <v>0</v>
      </c>
      <c r="G64" s="162">
        <v>0</v>
      </c>
      <c r="H64" s="162">
        <v>0</v>
      </c>
      <c r="I64" s="162">
        <v>0</v>
      </c>
    </row>
    <row r="65" spans="1:9" ht="13" thickTop="1" thickBot="1">
      <c r="A65" s="163" t="s">
        <v>358</v>
      </c>
      <c r="B65" s="207" t="s">
        <v>43</v>
      </c>
      <c r="C65" s="159">
        <v>0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2">
        <v>0</v>
      </c>
    </row>
    <row r="66" spans="1:9" ht="13" thickTop="1" thickBot="1">
      <c r="A66" s="163" t="s">
        <v>358</v>
      </c>
      <c r="B66" s="207" t="s">
        <v>18</v>
      </c>
      <c r="C66" s="159">
        <v>0</v>
      </c>
      <c r="D66" s="162">
        <v>0</v>
      </c>
      <c r="E66" s="162">
        <v>0</v>
      </c>
      <c r="F66" s="162">
        <v>0</v>
      </c>
      <c r="G66" s="162">
        <v>0</v>
      </c>
      <c r="H66" s="162">
        <v>0</v>
      </c>
      <c r="I66" s="162">
        <v>0</v>
      </c>
    </row>
    <row r="67" spans="1:9" ht="13" thickTop="1" thickBot="1">
      <c r="A67" s="162" t="s">
        <v>358</v>
      </c>
      <c r="B67" s="207" t="s">
        <v>44</v>
      </c>
      <c r="C67" s="159">
        <v>0</v>
      </c>
      <c r="D67" s="162">
        <v>0</v>
      </c>
      <c r="E67" s="162">
        <v>0</v>
      </c>
      <c r="F67" s="162">
        <v>0</v>
      </c>
      <c r="G67" s="162">
        <v>0</v>
      </c>
      <c r="H67" s="162">
        <v>0</v>
      </c>
      <c r="I67" s="162">
        <v>0</v>
      </c>
    </row>
    <row r="68" spans="1:9" ht="13" thickTop="1" thickBot="1">
      <c r="A68" s="162" t="s">
        <v>358</v>
      </c>
      <c r="B68" s="207" t="s">
        <v>606</v>
      </c>
      <c r="C68" s="159">
        <v>0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2">
        <v>0</v>
      </c>
    </row>
    <row r="69" spans="1:9" ht="13" thickTop="1" thickBot="1">
      <c r="A69" s="162" t="s">
        <v>358</v>
      </c>
      <c r="B69" s="207" t="s">
        <v>45</v>
      </c>
      <c r="C69" s="159">
        <v>0</v>
      </c>
      <c r="D69" s="162">
        <v>0</v>
      </c>
      <c r="E69" s="162">
        <v>0</v>
      </c>
      <c r="F69" s="162">
        <v>0</v>
      </c>
      <c r="G69" s="162">
        <v>0</v>
      </c>
      <c r="H69" s="162">
        <v>0</v>
      </c>
      <c r="I69" s="162">
        <v>0</v>
      </c>
    </row>
    <row r="70" spans="1:9" ht="13" thickTop="1" thickBot="1">
      <c r="A70" s="163" t="s">
        <v>358</v>
      </c>
      <c r="B70" s="207" t="s">
        <v>46</v>
      </c>
      <c r="C70" s="159">
        <v>0</v>
      </c>
      <c r="D70" s="162">
        <v>0</v>
      </c>
      <c r="E70" s="162">
        <v>0</v>
      </c>
      <c r="F70" s="162">
        <v>0</v>
      </c>
      <c r="G70" s="162">
        <v>0</v>
      </c>
      <c r="H70" s="162">
        <v>0</v>
      </c>
      <c r="I70" s="162">
        <v>0</v>
      </c>
    </row>
    <row r="71" spans="1:9" ht="13" thickTop="1" thickBot="1">
      <c r="A71" s="163" t="s">
        <v>358</v>
      </c>
      <c r="B71" s="207" t="s">
        <v>47</v>
      </c>
      <c r="C71" s="159">
        <v>0</v>
      </c>
      <c r="D71" s="162">
        <v>0</v>
      </c>
      <c r="E71" s="162">
        <v>0</v>
      </c>
      <c r="F71" s="162">
        <v>0</v>
      </c>
      <c r="G71" s="162">
        <v>0</v>
      </c>
      <c r="H71" s="162">
        <v>0</v>
      </c>
      <c r="I71" s="162">
        <v>0</v>
      </c>
    </row>
    <row r="72" spans="1:9" ht="13" thickTop="1" thickBot="1">
      <c r="A72" s="163" t="s">
        <v>358</v>
      </c>
      <c r="B72" s="207" t="s">
        <v>48</v>
      </c>
      <c r="C72" s="159">
        <v>0</v>
      </c>
      <c r="D72" s="162">
        <v>0</v>
      </c>
      <c r="E72" s="162">
        <v>0</v>
      </c>
      <c r="F72" s="162">
        <v>0</v>
      </c>
      <c r="G72" s="162">
        <v>0</v>
      </c>
      <c r="H72" s="162">
        <v>0</v>
      </c>
      <c r="I72" s="162">
        <v>0</v>
      </c>
    </row>
    <row r="73" spans="1:9" ht="13" thickTop="1" thickBot="1">
      <c r="A73" s="163" t="s">
        <v>358</v>
      </c>
      <c r="B73" s="207" t="s">
        <v>612</v>
      </c>
      <c r="C73" s="159">
        <v>0</v>
      </c>
      <c r="D73" s="162">
        <v>0</v>
      </c>
      <c r="E73" s="162">
        <v>0</v>
      </c>
      <c r="F73" s="162">
        <v>0</v>
      </c>
      <c r="G73" s="162">
        <v>0</v>
      </c>
      <c r="H73" s="162">
        <v>0</v>
      </c>
      <c r="I73" s="162">
        <v>0</v>
      </c>
    </row>
    <row r="74" spans="1:9" ht="13" thickTop="1" thickBot="1">
      <c r="A74" s="163" t="s">
        <v>358</v>
      </c>
      <c r="B74" s="207" t="s">
        <v>49</v>
      </c>
      <c r="C74" s="159">
        <v>0</v>
      </c>
      <c r="D74" s="162">
        <v>0</v>
      </c>
      <c r="E74" s="162">
        <v>0</v>
      </c>
      <c r="F74" s="162">
        <v>0</v>
      </c>
      <c r="G74" s="162">
        <v>0</v>
      </c>
      <c r="H74" s="162">
        <v>0</v>
      </c>
      <c r="I74" s="162">
        <v>0</v>
      </c>
    </row>
    <row r="75" spans="1:9" ht="13" thickTop="1" thickBot="1">
      <c r="A75" s="163" t="s">
        <v>358</v>
      </c>
      <c r="B75" s="207" t="s">
        <v>50</v>
      </c>
      <c r="C75" s="159">
        <v>0</v>
      </c>
      <c r="D75" s="162">
        <v>0</v>
      </c>
      <c r="E75" s="162">
        <v>0</v>
      </c>
      <c r="F75" s="162">
        <v>0</v>
      </c>
      <c r="G75" s="162">
        <v>0</v>
      </c>
      <c r="H75" s="162">
        <v>0</v>
      </c>
      <c r="I75" s="162">
        <v>0</v>
      </c>
    </row>
    <row r="76" spans="1:9" ht="13" thickTop="1" thickBot="1">
      <c r="A76" s="163" t="s">
        <v>358</v>
      </c>
      <c r="B76" s="207" t="s">
        <v>51</v>
      </c>
      <c r="C76" s="159">
        <v>0</v>
      </c>
      <c r="D76" s="162">
        <v>0</v>
      </c>
      <c r="E76" s="162">
        <v>0</v>
      </c>
      <c r="F76" s="162">
        <v>0</v>
      </c>
      <c r="G76" s="162">
        <v>0</v>
      </c>
      <c r="H76" s="162">
        <v>0</v>
      </c>
      <c r="I76" s="162">
        <v>0</v>
      </c>
    </row>
    <row r="77" spans="1:9" ht="13" thickTop="1" thickBot="1">
      <c r="A77" s="163" t="s">
        <v>358</v>
      </c>
      <c r="B77" s="207" t="s">
        <v>52</v>
      </c>
      <c r="C77" s="159">
        <v>0</v>
      </c>
      <c r="D77" s="162">
        <v>0</v>
      </c>
      <c r="E77" s="162">
        <v>0</v>
      </c>
      <c r="F77" s="162">
        <v>0</v>
      </c>
      <c r="G77" s="162">
        <v>0</v>
      </c>
      <c r="H77" s="162">
        <v>0</v>
      </c>
      <c r="I77" s="162">
        <v>0</v>
      </c>
    </row>
    <row r="78" spans="1:9" ht="13" thickTop="1" thickBot="1">
      <c r="A78" s="163" t="s">
        <v>358</v>
      </c>
      <c r="B78" s="207" t="s">
        <v>53</v>
      </c>
      <c r="C78" s="159">
        <v>0</v>
      </c>
      <c r="D78" s="162">
        <v>0</v>
      </c>
      <c r="E78" s="162">
        <v>0</v>
      </c>
      <c r="F78" s="162">
        <v>0</v>
      </c>
      <c r="G78" s="162">
        <v>0</v>
      </c>
      <c r="H78" s="162">
        <v>0</v>
      </c>
      <c r="I78" s="162">
        <v>0</v>
      </c>
    </row>
    <row r="79" spans="1:9" ht="13" thickTop="1" thickBot="1">
      <c r="A79" s="163" t="s">
        <v>358</v>
      </c>
      <c r="B79" s="207" t="s">
        <v>54</v>
      </c>
      <c r="C79" s="159">
        <v>0</v>
      </c>
      <c r="D79" s="162">
        <v>0</v>
      </c>
      <c r="E79" s="162">
        <v>0</v>
      </c>
      <c r="F79" s="162">
        <v>0</v>
      </c>
      <c r="G79" s="162">
        <v>0</v>
      </c>
      <c r="H79" s="162">
        <v>0</v>
      </c>
      <c r="I79" s="162">
        <v>0</v>
      </c>
    </row>
    <row r="80" spans="1:9" ht="13" thickTop="1" thickBot="1">
      <c r="A80" s="163" t="s">
        <v>358</v>
      </c>
      <c r="B80" s="207" t="s">
        <v>620</v>
      </c>
      <c r="C80" s="159">
        <v>0</v>
      </c>
      <c r="D80" s="162">
        <v>0</v>
      </c>
      <c r="E80" s="162">
        <v>0</v>
      </c>
      <c r="F80" s="162">
        <v>0</v>
      </c>
      <c r="G80" s="162">
        <v>0</v>
      </c>
      <c r="H80" s="162">
        <v>0</v>
      </c>
      <c r="I80" s="162">
        <v>0</v>
      </c>
    </row>
    <row r="81" spans="1:9" ht="13" thickTop="1" thickBot="1">
      <c r="A81" s="162" t="s">
        <v>358</v>
      </c>
      <c r="B81" s="207" t="s">
        <v>28</v>
      </c>
      <c r="C81" s="159">
        <v>0</v>
      </c>
      <c r="D81" s="162">
        <v>0</v>
      </c>
      <c r="E81" s="162">
        <v>0</v>
      </c>
      <c r="F81" s="162">
        <v>0</v>
      </c>
      <c r="G81" s="162">
        <v>0</v>
      </c>
      <c r="H81" s="162">
        <v>0</v>
      </c>
      <c r="I81" s="162">
        <v>0</v>
      </c>
    </row>
    <row r="82" spans="1:9" ht="13" thickTop="1" thickBot="1">
      <c r="A82" s="162" t="s">
        <v>358</v>
      </c>
      <c r="B82" s="207" t="s">
        <v>55</v>
      </c>
      <c r="C82" s="159">
        <v>0</v>
      </c>
      <c r="D82" s="162">
        <v>0</v>
      </c>
      <c r="E82" s="162">
        <v>0</v>
      </c>
      <c r="F82" s="162">
        <v>0</v>
      </c>
      <c r="G82" s="162">
        <v>0</v>
      </c>
      <c r="H82" s="162">
        <v>0</v>
      </c>
      <c r="I82" s="162">
        <v>0</v>
      </c>
    </row>
    <row r="83" spans="1:9" ht="13" thickTop="1" thickBot="1">
      <c r="A83" s="162" t="s">
        <v>358</v>
      </c>
      <c r="B83" s="207" t="s">
        <v>56</v>
      </c>
      <c r="C83" s="159">
        <v>0</v>
      </c>
      <c r="D83" s="162">
        <v>0</v>
      </c>
      <c r="E83" s="162">
        <v>0</v>
      </c>
      <c r="F83" s="162">
        <v>0</v>
      </c>
      <c r="G83" s="162">
        <v>0</v>
      </c>
      <c r="H83" s="162">
        <v>0</v>
      </c>
      <c r="I83" s="162">
        <v>0</v>
      </c>
    </row>
    <row r="84" spans="1:9" ht="13" thickTop="1" thickBot="1">
      <c r="A84" s="162" t="s">
        <v>358</v>
      </c>
      <c r="B84" s="207" t="s">
        <v>57</v>
      </c>
      <c r="C84" s="159">
        <v>0</v>
      </c>
      <c r="D84" s="162">
        <v>0</v>
      </c>
      <c r="E84" s="162">
        <v>0</v>
      </c>
      <c r="F84" s="162">
        <v>0</v>
      </c>
      <c r="G84" s="162">
        <v>0</v>
      </c>
      <c r="H84" s="162">
        <v>0</v>
      </c>
      <c r="I84" s="162">
        <v>0</v>
      </c>
    </row>
    <row r="85" spans="1:9" ht="13" thickTop="1" thickBot="1">
      <c r="A85" s="162" t="s">
        <v>358</v>
      </c>
      <c r="B85" s="207" t="s">
        <v>58</v>
      </c>
      <c r="C85" s="159">
        <v>0</v>
      </c>
      <c r="D85" s="162">
        <v>0</v>
      </c>
      <c r="E85" s="162">
        <v>0</v>
      </c>
      <c r="F85" s="162">
        <v>0</v>
      </c>
      <c r="G85" s="162">
        <v>0</v>
      </c>
      <c r="H85" s="162">
        <v>0</v>
      </c>
      <c r="I85" s="162">
        <v>0</v>
      </c>
    </row>
    <row r="86" spans="1:9" ht="13" thickTop="1" thickBot="1">
      <c r="A86" s="162" t="s">
        <v>358</v>
      </c>
      <c r="B86" s="207" t="s">
        <v>628</v>
      </c>
      <c r="C86" s="159">
        <v>0</v>
      </c>
      <c r="D86" s="162">
        <v>0</v>
      </c>
      <c r="E86" s="162">
        <v>0</v>
      </c>
      <c r="F86" s="162">
        <v>0</v>
      </c>
      <c r="G86" s="162">
        <v>0</v>
      </c>
      <c r="H86" s="162">
        <v>0</v>
      </c>
      <c r="I86" s="162">
        <v>0</v>
      </c>
    </row>
    <row r="87" spans="1:9" ht="13" thickTop="1" thickBot="1">
      <c r="A87" s="162" t="s">
        <v>358</v>
      </c>
      <c r="B87" s="207" t="s">
        <v>59</v>
      </c>
      <c r="C87" s="159">
        <v>0</v>
      </c>
      <c r="D87" s="162">
        <v>0</v>
      </c>
      <c r="E87" s="162">
        <v>0</v>
      </c>
      <c r="F87" s="162">
        <v>0</v>
      </c>
      <c r="G87" s="162">
        <v>0</v>
      </c>
      <c r="H87" s="162">
        <v>0</v>
      </c>
      <c r="I87" s="162">
        <v>0</v>
      </c>
    </row>
    <row r="88" spans="1:9" ht="13" thickTop="1" thickBot="1">
      <c r="A88" s="162" t="s">
        <v>358</v>
      </c>
      <c r="B88" s="207" t="s">
        <v>60</v>
      </c>
      <c r="C88" s="159">
        <v>0</v>
      </c>
      <c r="D88" s="162">
        <v>0</v>
      </c>
      <c r="E88" s="162">
        <v>0</v>
      </c>
      <c r="F88" s="162">
        <v>0</v>
      </c>
      <c r="G88" s="162">
        <v>0</v>
      </c>
      <c r="H88" s="162">
        <v>0</v>
      </c>
      <c r="I88" s="162">
        <v>0</v>
      </c>
    </row>
    <row r="89" spans="1:9" ht="13" thickTop="1" thickBot="1">
      <c r="A89" s="162" t="s">
        <v>358</v>
      </c>
      <c r="B89" s="207" t="s">
        <v>61</v>
      </c>
      <c r="C89" s="159">
        <v>0</v>
      </c>
      <c r="D89" s="162">
        <v>0</v>
      </c>
      <c r="E89" s="162">
        <v>0</v>
      </c>
      <c r="F89" s="162">
        <v>0</v>
      </c>
      <c r="G89" s="162">
        <v>0</v>
      </c>
      <c r="H89" s="162">
        <v>0</v>
      </c>
      <c r="I89" s="162">
        <v>0</v>
      </c>
    </row>
    <row r="90" spans="1:9" ht="13" thickTop="1" thickBot="1">
      <c r="A90" s="162" t="s">
        <v>358</v>
      </c>
      <c r="B90" s="207" t="s">
        <v>63</v>
      </c>
      <c r="C90" s="159">
        <v>0</v>
      </c>
      <c r="D90" s="162">
        <v>0</v>
      </c>
      <c r="E90" s="162">
        <v>0</v>
      </c>
      <c r="F90" s="162">
        <v>0</v>
      </c>
      <c r="G90" s="162">
        <v>0</v>
      </c>
      <c r="H90" s="162">
        <v>0</v>
      </c>
      <c r="I90" s="162">
        <v>0</v>
      </c>
    </row>
    <row r="91" spans="1:9" ht="13" thickTop="1" thickBot="1">
      <c r="A91" s="162" t="s">
        <v>358</v>
      </c>
      <c r="B91" s="207" t="s">
        <v>64</v>
      </c>
      <c r="C91" s="159">
        <v>0</v>
      </c>
      <c r="D91" s="162">
        <v>0</v>
      </c>
      <c r="E91" s="162">
        <v>0</v>
      </c>
      <c r="F91" s="162">
        <v>0</v>
      </c>
      <c r="G91" s="162">
        <v>0</v>
      </c>
      <c r="H91" s="162">
        <v>0</v>
      </c>
      <c r="I91" s="162">
        <v>0</v>
      </c>
    </row>
    <row r="92" spans="1:9" ht="13" thickTop="1" thickBot="1">
      <c r="A92" s="162" t="s">
        <v>358</v>
      </c>
      <c r="B92" s="207" t="s">
        <v>65</v>
      </c>
      <c r="C92" s="159">
        <v>0</v>
      </c>
      <c r="D92" s="162">
        <v>0</v>
      </c>
      <c r="E92" s="162">
        <v>0</v>
      </c>
      <c r="F92" s="162">
        <v>0</v>
      </c>
      <c r="G92" s="162">
        <v>0</v>
      </c>
      <c r="H92" s="162">
        <v>0</v>
      </c>
      <c r="I92" s="162">
        <v>0</v>
      </c>
    </row>
    <row r="93" spans="1:9" ht="13" thickTop="1" thickBot="1">
      <c r="A93" s="162" t="s">
        <v>358</v>
      </c>
      <c r="B93" s="207" t="s">
        <v>66</v>
      </c>
      <c r="C93" s="159">
        <v>0</v>
      </c>
      <c r="D93" s="162">
        <v>0</v>
      </c>
      <c r="E93" s="162">
        <v>0</v>
      </c>
      <c r="F93" s="162">
        <v>0</v>
      </c>
      <c r="G93" s="162">
        <v>0</v>
      </c>
      <c r="H93" s="162">
        <v>0</v>
      </c>
      <c r="I93" s="162">
        <v>0</v>
      </c>
    </row>
    <row r="94" spans="1:9" ht="13" thickTop="1" thickBot="1">
      <c r="A94" s="162" t="s">
        <v>358</v>
      </c>
      <c r="B94" s="207" t="s">
        <v>67</v>
      </c>
      <c r="C94" s="159">
        <v>0</v>
      </c>
      <c r="D94" s="162">
        <v>0</v>
      </c>
      <c r="E94" s="162">
        <v>0</v>
      </c>
      <c r="F94" s="162">
        <v>0</v>
      </c>
      <c r="G94" s="162">
        <v>0</v>
      </c>
      <c r="H94" s="162">
        <v>0</v>
      </c>
      <c r="I94" s="162">
        <v>0</v>
      </c>
    </row>
    <row r="95" spans="1:9" ht="13" thickTop="1" thickBot="1">
      <c r="A95" s="162" t="s">
        <v>358</v>
      </c>
      <c r="B95" s="207" t="s">
        <v>68</v>
      </c>
      <c r="C95" s="159">
        <v>0</v>
      </c>
      <c r="D95" s="162">
        <v>0</v>
      </c>
      <c r="E95" s="162">
        <v>0</v>
      </c>
      <c r="F95" s="162">
        <v>0</v>
      </c>
      <c r="G95" s="162">
        <v>0</v>
      </c>
      <c r="H95" s="162">
        <v>0</v>
      </c>
      <c r="I95" s="162">
        <v>0</v>
      </c>
    </row>
    <row r="96" spans="1:9" ht="13" thickTop="1" thickBot="1">
      <c r="A96" s="162" t="s">
        <v>358</v>
      </c>
      <c r="B96" s="207" t="s">
        <v>69</v>
      </c>
      <c r="C96" s="159">
        <v>0</v>
      </c>
      <c r="D96" s="162">
        <v>0</v>
      </c>
      <c r="E96" s="162">
        <v>0</v>
      </c>
      <c r="F96" s="162">
        <v>0</v>
      </c>
      <c r="G96" s="162">
        <v>0</v>
      </c>
      <c r="H96" s="162">
        <v>0</v>
      </c>
      <c r="I96" s="162">
        <v>0</v>
      </c>
    </row>
    <row r="97" spans="1:9" ht="13" thickTop="1" thickBot="1">
      <c r="A97" s="162" t="s">
        <v>358</v>
      </c>
      <c r="B97" s="207" t="s">
        <v>70</v>
      </c>
      <c r="C97" s="159">
        <v>0</v>
      </c>
      <c r="D97" s="162">
        <v>0</v>
      </c>
      <c r="E97" s="162">
        <v>0</v>
      </c>
      <c r="F97" s="162">
        <v>0</v>
      </c>
      <c r="G97" s="162">
        <v>0</v>
      </c>
      <c r="H97" s="162">
        <v>0</v>
      </c>
      <c r="I97" s="162">
        <v>0</v>
      </c>
    </row>
    <row r="98" spans="1:9" ht="13" thickTop="1" thickBot="1">
      <c r="A98" s="162" t="s">
        <v>358</v>
      </c>
      <c r="B98" s="207" t="s">
        <v>71</v>
      </c>
      <c r="C98" s="159">
        <v>0</v>
      </c>
      <c r="D98" s="162">
        <v>0</v>
      </c>
      <c r="E98" s="162">
        <v>0</v>
      </c>
      <c r="F98" s="162">
        <v>0</v>
      </c>
      <c r="G98" s="162">
        <v>0</v>
      </c>
      <c r="H98" s="162">
        <v>0</v>
      </c>
      <c r="I98" s="162">
        <v>0</v>
      </c>
    </row>
    <row r="99" spans="1:9" ht="13" thickTop="1" thickBot="1">
      <c r="A99" s="162" t="s">
        <v>358</v>
      </c>
      <c r="B99" s="207" t="s">
        <v>72</v>
      </c>
      <c r="C99" s="159">
        <v>0</v>
      </c>
      <c r="D99" s="162">
        <v>0</v>
      </c>
      <c r="E99" s="162">
        <v>0</v>
      </c>
      <c r="F99" s="162">
        <v>0</v>
      </c>
      <c r="G99" s="162">
        <v>0</v>
      </c>
      <c r="H99" s="162">
        <v>0</v>
      </c>
      <c r="I99" s="162">
        <v>0</v>
      </c>
    </row>
    <row r="100" spans="1:9" ht="13" thickTop="1" thickBot="1">
      <c r="A100" s="162" t="s">
        <v>358</v>
      </c>
      <c r="B100" s="207" t="s">
        <v>73</v>
      </c>
      <c r="C100" s="159">
        <v>0</v>
      </c>
      <c r="D100" s="162">
        <v>0</v>
      </c>
      <c r="E100" s="162">
        <v>0</v>
      </c>
      <c r="F100" s="162">
        <v>0</v>
      </c>
      <c r="G100" s="162">
        <v>0</v>
      </c>
      <c r="H100" s="162">
        <v>0</v>
      </c>
      <c r="I100" s="162">
        <v>0</v>
      </c>
    </row>
    <row r="101" spans="1:9" ht="13" thickTop="1" thickBot="1">
      <c r="A101" s="162" t="s">
        <v>358</v>
      </c>
      <c r="B101" s="207" t="s">
        <v>540</v>
      </c>
      <c r="C101" s="159">
        <v>0</v>
      </c>
      <c r="D101" s="162">
        <v>0</v>
      </c>
      <c r="E101" s="162">
        <v>0</v>
      </c>
      <c r="F101" s="162">
        <v>0</v>
      </c>
      <c r="G101" s="162">
        <v>0</v>
      </c>
      <c r="H101" s="162">
        <v>0</v>
      </c>
      <c r="I101" s="162">
        <v>0</v>
      </c>
    </row>
    <row r="102" spans="1:9" ht="13" thickTop="1" thickBot="1">
      <c r="A102" s="162" t="s">
        <v>358</v>
      </c>
      <c r="B102" s="207" t="s">
        <v>647</v>
      </c>
      <c r="C102" s="159">
        <v>0</v>
      </c>
      <c r="D102" s="162">
        <v>0</v>
      </c>
      <c r="E102" s="162">
        <v>0</v>
      </c>
      <c r="F102" s="162">
        <v>0</v>
      </c>
      <c r="G102" s="162">
        <v>0</v>
      </c>
      <c r="H102" s="162">
        <v>0</v>
      </c>
      <c r="I102" s="162">
        <v>0</v>
      </c>
    </row>
    <row r="103" spans="1:9" ht="13" thickTop="1" thickBot="1">
      <c r="A103" s="162" t="s">
        <v>358</v>
      </c>
      <c r="B103" s="207" t="s">
        <v>74</v>
      </c>
      <c r="C103" s="159">
        <v>0</v>
      </c>
      <c r="D103" s="162">
        <v>0</v>
      </c>
      <c r="E103" s="162">
        <v>0</v>
      </c>
      <c r="F103" s="162">
        <v>0</v>
      </c>
      <c r="G103" s="162">
        <v>0</v>
      </c>
      <c r="H103" s="162">
        <v>0</v>
      </c>
      <c r="I103" s="162">
        <v>0</v>
      </c>
    </row>
    <row r="104" spans="1:9" ht="13" thickTop="1" thickBot="1">
      <c r="A104" s="162" t="s">
        <v>358</v>
      </c>
      <c r="B104" s="207" t="s">
        <v>76</v>
      </c>
      <c r="C104" s="159">
        <v>0</v>
      </c>
      <c r="D104" s="162">
        <v>0</v>
      </c>
      <c r="E104" s="162">
        <v>0</v>
      </c>
      <c r="F104" s="162">
        <v>0</v>
      </c>
      <c r="G104" s="162">
        <v>0</v>
      </c>
      <c r="H104" s="162">
        <v>0</v>
      </c>
      <c r="I104" s="162">
        <v>0</v>
      </c>
    </row>
    <row r="105" spans="1:9" ht="13" thickTop="1" thickBot="1">
      <c r="A105" s="162" t="s">
        <v>358</v>
      </c>
      <c r="B105" s="207" t="s">
        <v>77</v>
      </c>
      <c r="C105" s="159">
        <v>0</v>
      </c>
      <c r="D105" s="162">
        <v>0</v>
      </c>
      <c r="E105" s="162">
        <v>0</v>
      </c>
      <c r="F105" s="162">
        <v>0</v>
      </c>
      <c r="G105" s="162">
        <v>0</v>
      </c>
      <c r="H105" s="162">
        <v>0</v>
      </c>
      <c r="I105" s="162">
        <v>0</v>
      </c>
    </row>
    <row r="106" spans="1:9" ht="13" thickTop="1" thickBot="1">
      <c r="A106" s="162" t="s">
        <v>358</v>
      </c>
      <c r="B106" s="207" t="s">
        <v>79</v>
      </c>
      <c r="C106" s="159">
        <v>0</v>
      </c>
      <c r="D106" s="162">
        <v>0</v>
      </c>
      <c r="E106" s="162">
        <v>0</v>
      </c>
      <c r="F106" s="162">
        <v>0</v>
      </c>
      <c r="G106" s="162">
        <v>0</v>
      </c>
      <c r="H106" s="162">
        <v>0</v>
      </c>
      <c r="I106" s="162">
        <v>0</v>
      </c>
    </row>
    <row r="107" spans="1:9" ht="13" thickTop="1" thickBot="1">
      <c r="A107" s="162" t="s">
        <v>358</v>
      </c>
      <c r="B107" s="207" t="s">
        <v>81</v>
      </c>
      <c r="C107" s="159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2">
        <v>0</v>
      </c>
    </row>
    <row r="108" spans="1:9" ht="13" thickTop="1" thickBot="1">
      <c r="A108" s="162" t="s">
        <v>358</v>
      </c>
      <c r="B108" s="207" t="s">
        <v>82</v>
      </c>
      <c r="C108" s="159">
        <v>0</v>
      </c>
      <c r="D108" s="162">
        <v>0</v>
      </c>
      <c r="E108" s="162">
        <v>0</v>
      </c>
      <c r="F108" s="162">
        <v>0</v>
      </c>
      <c r="G108" s="162">
        <v>0</v>
      </c>
      <c r="H108" s="162">
        <v>0</v>
      </c>
      <c r="I108" s="162">
        <v>0</v>
      </c>
    </row>
    <row r="109" spans="1:9" ht="13" thickTop="1" thickBot="1">
      <c r="A109" s="162" t="s">
        <v>358</v>
      </c>
      <c r="B109" s="207" t="s">
        <v>83</v>
      </c>
      <c r="C109" s="159">
        <v>0</v>
      </c>
      <c r="D109" s="162">
        <v>0</v>
      </c>
      <c r="E109" s="162">
        <v>0</v>
      </c>
      <c r="F109" s="162">
        <v>0</v>
      </c>
      <c r="G109" s="162">
        <v>0</v>
      </c>
      <c r="H109" s="162">
        <v>0</v>
      </c>
      <c r="I109" s="162">
        <v>0</v>
      </c>
    </row>
    <row r="110" spans="1:9" ht="13" thickTop="1" thickBot="1">
      <c r="A110" s="162" t="s">
        <v>358</v>
      </c>
      <c r="B110" s="207" t="s">
        <v>84</v>
      </c>
      <c r="C110" s="159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2">
        <v>0</v>
      </c>
    </row>
    <row r="111" spans="1:9" ht="13" thickTop="1" thickBot="1">
      <c r="A111" s="162" t="s">
        <v>358</v>
      </c>
      <c r="B111" s="207" t="s">
        <v>85</v>
      </c>
      <c r="C111" s="159">
        <v>0</v>
      </c>
      <c r="D111" s="162">
        <v>0</v>
      </c>
      <c r="E111" s="162">
        <v>0</v>
      </c>
      <c r="F111" s="162">
        <v>0</v>
      </c>
      <c r="G111" s="162">
        <v>0</v>
      </c>
      <c r="H111" s="162">
        <v>0</v>
      </c>
      <c r="I111" s="162">
        <v>0</v>
      </c>
    </row>
    <row r="112" spans="1:9" ht="13" thickTop="1" thickBot="1">
      <c r="A112" s="162" t="s">
        <v>358</v>
      </c>
      <c r="B112" s="207" t="s">
        <v>86</v>
      </c>
      <c r="C112" s="159">
        <v>0</v>
      </c>
      <c r="D112" s="162">
        <v>0</v>
      </c>
      <c r="E112" s="162">
        <v>0</v>
      </c>
      <c r="F112" s="162">
        <v>0</v>
      </c>
      <c r="G112" s="162">
        <v>0</v>
      </c>
      <c r="H112" s="162">
        <v>0</v>
      </c>
      <c r="I112" s="162">
        <v>0</v>
      </c>
    </row>
    <row r="113" spans="1:9" ht="13" thickTop="1" thickBot="1">
      <c r="A113" s="162" t="s">
        <v>358</v>
      </c>
      <c r="B113" s="207" t="s">
        <v>87</v>
      </c>
      <c r="C113" s="159">
        <v>0</v>
      </c>
      <c r="D113" s="162">
        <v>0</v>
      </c>
      <c r="E113" s="162">
        <v>0</v>
      </c>
      <c r="F113" s="162">
        <v>0</v>
      </c>
      <c r="G113" s="162">
        <v>0</v>
      </c>
      <c r="H113" s="162">
        <v>0</v>
      </c>
      <c r="I113" s="162">
        <v>0</v>
      </c>
    </row>
    <row r="114" spans="1:9" ht="13" thickTop="1" thickBot="1">
      <c r="A114" s="162" t="s">
        <v>358</v>
      </c>
      <c r="B114" s="207" t="s">
        <v>88</v>
      </c>
      <c r="C114" s="159">
        <v>0</v>
      </c>
      <c r="D114" s="162">
        <v>0</v>
      </c>
      <c r="E114" s="162">
        <v>0</v>
      </c>
      <c r="F114" s="162">
        <v>0</v>
      </c>
      <c r="G114" s="162">
        <v>0</v>
      </c>
      <c r="H114" s="162">
        <v>0</v>
      </c>
      <c r="I114" s="162">
        <v>0</v>
      </c>
    </row>
    <row r="115" spans="1:9" ht="13" thickTop="1" thickBot="1">
      <c r="A115" s="162" t="s">
        <v>358</v>
      </c>
      <c r="B115" s="207" t="s">
        <v>89</v>
      </c>
      <c r="C115" s="159">
        <v>0</v>
      </c>
      <c r="D115" s="162">
        <v>0</v>
      </c>
      <c r="E115" s="162">
        <v>0</v>
      </c>
      <c r="F115" s="162">
        <v>0</v>
      </c>
      <c r="G115" s="162">
        <v>0</v>
      </c>
      <c r="H115" s="162">
        <v>0</v>
      </c>
      <c r="I115" s="162">
        <v>0</v>
      </c>
    </row>
    <row r="116" spans="1:9" ht="13" thickTop="1" thickBot="1">
      <c r="A116" s="162" t="s">
        <v>358</v>
      </c>
      <c r="B116" s="207" t="s">
        <v>90</v>
      </c>
      <c r="C116" s="159">
        <v>0</v>
      </c>
      <c r="D116" s="162">
        <v>0</v>
      </c>
      <c r="E116" s="162">
        <v>0</v>
      </c>
      <c r="F116" s="162">
        <v>0</v>
      </c>
      <c r="G116" s="162">
        <v>0</v>
      </c>
      <c r="H116" s="162">
        <v>0</v>
      </c>
      <c r="I116" s="162">
        <v>0</v>
      </c>
    </row>
    <row r="117" spans="1:9" ht="13" thickTop="1" thickBot="1">
      <c r="A117" s="162" t="s">
        <v>358</v>
      </c>
      <c r="B117" s="207" t="s">
        <v>91</v>
      </c>
      <c r="C117" s="159">
        <v>0</v>
      </c>
      <c r="D117" s="162">
        <v>0</v>
      </c>
      <c r="E117" s="162">
        <v>0</v>
      </c>
      <c r="F117" s="162">
        <v>0</v>
      </c>
      <c r="G117" s="162">
        <v>0</v>
      </c>
      <c r="H117" s="162">
        <v>0</v>
      </c>
      <c r="I117" s="162">
        <v>0</v>
      </c>
    </row>
    <row r="118" spans="1:9" ht="13" thickTop="1" thickBot="1">
      <c r="A118" s="162" t="s">
        <v>358</v>
      </c>
      <c r="B118" s="207" t="s">
        <v>92</v>
      </c>
      <c r="C118" s="159">
        <v>0</v>
      </c>
      <c r="D118" s="162">
        <v>0</v>
      </c>
      <c r="E118" s="162">
        <v>0</v>
      </c>
      <c r="F118" s="162">
        <v>0</v>
      </c>
      <c r="G118" s="162">
        <v>0</v>
      </c>
      <c r="H118" s="162">
        <v>0</v>
      </c>
      <c r="I118" s="162">
        <v>0</v>
      </c>
    </row>
    <row r="119" spans="1:9" ht="13" thickTop="1" thickBot="1">
      <c r="A119" s="162" t="s">
        <v>358</v>
      </c>
      <c r="B119" s="207" t="s">
        <v>23</v>
      </c>
      <c r="C119" s="159">
        <v>0</v>
      </c>
      <c r="D119" s="162">
        <v>0</v>
      </c>
      <c r="E119" s="162">
        <v>0</v>
      </c>
      <c r="F119" s="162">
        <v>0</v>
      </c>
      <c r="G119" s="162">
        <v>0</v>
      </c>
      <c r="H119" s="162">
        <v>0</v>
      </c>
      <c r="I119" s="162">
        <v>0</v>
      </c>
    </row>
    <row r="120" spans="1:9" ht="13" thickTop="1" thickBot="1">
      <c r="A120" s="162" t="s">
        <v>358</v>
      </c>
      <c r="B120" s="207" t="s">
        <v>578</v>
      </c>
      <c r="C120" s="159">
        <v>0</v>
      </c>
      <c r="D120" s="162">
        <v>0</v>
      </c>
      <c r="E120" s="162">
        <v>0</v>
      </c>
      <c r="F120" s="162">
        <v>0</v>
      </c>
      <c r="G120" s="162">
        <v>0</v>
      </c>
      <c r="H120" s="162">
        <v>0</v>
      </c>
      <c r="I120" s="162">
        <v>0</v>
      </c>
    </row>
    <row r="121" spans="1:9" ht="13" thickTop="1" thickBot="1">
      <c r="A121" s="162" t="s">
        <v>358</v>
      </c>
      <c r="B121" s="207" t="s">
        <v>93</v>
      </c>
      <c r="C121" s="159">
        <v>0</v>
      </c>
      <c r="D121" s="162">
        <v>0</v>
      </c>
      <c r="E121" s="162">
        <v>0</v>
      </c>
      <c r="F121" s="162">
        <v>0</v>
      </c>
      <c r="G121" s="162">
        <v>0</v>
      </c>
      <c r="H121" s="162">
        <v>0</v>
      </c>
      <c r="I121" s="162">
        <v>0</v>
      </c>
    </row>
    <row r="122" spans="1:9" ht="13" thickTop="1" thickBot="1">
      <c r="A122" s="162" t="s">
        <v>358</v>
      </c>
      <c r="B122" s="207" t="s">
        <v>94</v>
      </c>
      <c r="C122" s="159">
        <v>0</v>
      </c>
      <c r="D122" s="162">
        <v>0</v>
      </c>
      <c r="E122" s="162">
        <v>0</v>
      </c>
      <c r="F122" s="162">
        <v>0</v>
      </c>
      <c r="G122" s="162">
        <v>0</v>
      </c>
      <c r="H122" s="162">
        <v>0</v>
      </c>
      <c r="I122" s="162">
        <v>0</v>
      </c>
    </row>
    <row r="123" spans="1:9" ht="13" thickTop="1" thickBot="1">
      <c r="A123" s="162" t="s">
        <v>358</v>
      </c>
      <c r="B123" s="207" t="s">
        <v>672</v>
      </c>
      <c r="C123" s="159">
        <v>0</v>
      </c>
      <c r="D123" s="162">
        <v>0</v>
      </c>
      <c r="E123" s="162">
        <v>0</v>
      </c>
      <c r="F123" s="162">
        <v>0</v>
      </c>
      <c r="G123" s="162">
        <v>0</v>
      </c>
      <c r="H123" s="162">
        <v>0</v>
      </c>
      <c r="I123" s="162">
        <v>0</v>
      </c>
    </row>
    <row r="124" spans="1:9" ht="13" thickTop="1" thickBot="1">
      <c r="A124" s="162" t="s">
        <v>358</v>
      </c>
      <c r="B124" s="207" t="s">
        <v>95</v>
      </c>
      <c r="C124" s="159">
        <v>0</v>
      </c>
      <c r="D124" s="162">
        <v>0</v>
      </c>
      <c r="E124" s="162">
        <v>0</v>
      </c>
      <c r="F124" s="162">
        <v>0</v>
      </c>
      <c r="G124" s="162">
        <v>0</v>
      </c>
      <c r="H124" s="162">
        <v>0</v>
      </c>
      <c r="I124" s="162">
        <v>0</v>
      </c>
    </row>
    <row r="125" spans="1:9" ht="13" thickTop="1" thickBot="1">
      <c r="A125" s="162" t="s">
        <v>358</v>
      </c>
      <c r="B125" s="207" t="s">
        <v>96</v>
      </c>
      <c r="C125" s="159">
        <v>0</v>
      </c>
      <c r="D125" s="162">
        <v>0</v>
      </c>
      <c r="E125" s="162">
        <v>0</v>
      </c>
      <c r="F125" s="162">
        <v>0</v>
      </c>
      <c r="G125" s="162">
        <v>0</v>
      </c>
      <c r="H125" s="162">
        <v>0</v>
      </c>
      <c r="I125" s="162">
        <v>0</v>
      </c>
    </row>
    <row r="126" spans="1:9" ht="13" thickTop="1" thickBot="1">
      <c r="A126" s="162" t="s">
        <v>358</v>
      </c>
      <c r="B126" s="207" t="s">
        <v>676</v>
      </c>
      <c r="C126" s="159">
        <v>0</v>
      </c>
      <c r="D126" s="162">
        <v>0</v>
      </c>
      <c r="E126" s="162">
        <v>0</v>
      </c>
      <c r="F126" s="162">
        <v>0</v>
      </c>
      <c r="G126" s="162">
        <v>0</v>
      </c>
      <c r="H126" s="162">
        <v>0</v>
      </c>
      <c r="I126" s="162">
        <v>0</v>
      </c>
    </row>
    <row r="127" spans="1:9" ht="13" thickTop="1" thickBot="1">
      <c r="A127" s="162" t="s">
        <v>358</v>
      </c>
      <c r="B127" s="207" t="s">
        <v>97</v>
      </c>
      <c r="C127" s="159">
        <v>0</v>
      </c>
      <c r="D127" s="162">
        <v>0</v>
      </c>
      <c r="E127" s="162">
        <v>0</v>
      </c>
      <c r="F127" s="162">
        <v>0</v>
      </c>
      <c r="G127" s="162">
        <v>0</v>
      </c>
      <c r="H127" s="162">
        <v>0</v>
      </c>
      <c r="I127" s="162">
        <v>0</v>
      </c>
    </row>
    <row r="128" spans="1:9" ht="13" thickTop="1" thickBot="1">
      <c r="A128" s="162" t="s">
        <v>358</v>
      </c>
      <c r="B128" s="207" t="s">
        <v>98</v>
      </c>
      <c r="C128" s="159">
        <v>0</v>
      </c>
      <c r="D128" s="162">
        <v>0</v>
      </c>
      <c r="E128" s="162">
        <v>0</v>
      </c>
      <c r="F128" s="162">
        <v>0</v>
      </c>
      <c r="G128" s="162">
        <v>0</v>
      </c>
      <c r="H128" s="162">
        <v>0</v>
      </c>
      <c r="I128" s="162">
        <v>0</v>
      </c>
    </row>
    <row r="129" spans="1:9" ht="13" thickTop="1" thickBot="1">
      <c r="A129" s="162" t="s">
        <v>358</v>
      </c>
      <c r="B129" s="207" t="s">
        <v>99</v>
      </c>
      <c r="C129" s="159">
        <v>0</v>
      </c>
      <c r="D129" s="162">
        <v>0</v>
      </c>
      <c r="E129" s="162">
        <v>0</v>
      </c>
      <c r="F129" s="162">
        <v>0</v>
      </c>
      <c r="G129" s="162">
        <v>0</v>
      </c>
      <c r="H129" s="162">
        <v>0</v>
      </c>
      <c r="I129" s="162">
        <v>0</v>
      </c>
    </row>
    <row r="130" spans="1:9" ht="13" thickTop="1" thickBot="1">
      <c r="A130" s="162" t="s">
        <v>358</v>
      </c>
      <c r="B130" s="207" t="s">
        <v>100</v>
      </c>
      <c r="C130" s="159">
        <v>0</v>
      </c>
      <c r="D130" s="162">
        <v>0</v>
      </c>
      <c r="E130" s="162">
        <v>0</v>
      </c>
      <c r="F130" s="162">
        <v>0</v>
      </c>
      <c r="G130" s="162">
        <v>0</v>
      </c>
      <c r="H130" s="162">
        <v>0</v>
      </c>
      <c r="I130" s="162">
        <v>0</v>
      </c>
    </row>
    <row r="131" spans="1:9" ht="13" thickTop="1" thickBot="1">
      <c r="A131" s="162" t="s">
        <v>358</v>
      </c>
      <c r="B131" s="207" t="s">
        <v>101</v>
      </c>
      <c r="C131" s="159">
        <v>0</v>
      </c>
      <c r="D131" s="162">
        <v>0</v>
      </c>
      <c r="E131" s="162">
        <v>0</v>
      </c>
      <c r="F131" s="162">
        <v>0</v>
      </c>
      <c r="G131" s="162">
        <v>0</v>
      </c>
      <c r="H131" s="162">
        <v>0</v>
      </c>
      <c r="I131" s="162">
        <v>0</v>
      </c>
    </row>
    <row r="132" spans="1:9" ht="13" thickTop="1" thickBot="1">
      <c r="A132" s="162" t="s">
        <v>358</v>
      </c>
      <c r="B132" s="207" t="s">
        <v>102</v>
      </c>
      <c r="C132" s="159">
        <v>0</v>
      </c>
      <c r="D132" s="162">
        <v>0</v>
      </c>
      <c r="E132" s="162">
        <v>0</v>
      </c>
      <c r="F132" s="162">
        <v>0</v>
      </c>
      <c r="G132" s="162">
        <v>0</v>
      </c>
      <c r="H132" s="162">
        <v>0</v>
      </c>
      <c r="I132" s="162">
        <v>0</v>
      </c>
    </row>
    <row r="133" spans="1:9" ht="13" thickTop="1" thickBot="1">
      <c r="A133" s="163" t="s">
        <v>358</v>
      </c>
      <c r="B133" s="207" t="s">
        <v>103</v>
      </c>
      <c r="C133" s="159">
        <v>0</v>
      </c>
      <c r="D133" s="162">
        <v>0</v>
      </c>
      <c r="E133" s="162">
        <v>0</v>
      </c>
      <c r="F133" s="162">
        <v>0</v>
      </c>
      <c r="G133" s="162">
        <v>0</v>
      </c>
      <c r="H133" s="162">
        <v>0</v>
      </c>
      <c r="I133" s="162">
        <v>0</v>
      </c>
    </row>
    <row r="134" spans="1:9" ht="13" thickTop="1" thickBot="1">
      <c r="A134" s="162" t="s">
        <v>358</v>
      </c>
      <c r="B134" s="207" t="s">
        <v>104</v>
      </c>
      <c r="C134" s="159">
        <v>0</v>
      </c>
      <c r="D134" s="162">
        <v>0</v>
      </c>
      <c r="E134" s="162">
        <v>0</v>
      </c>
      <c r="F134" s="162">
        <v>0</v>
      </c>
      <c r="G134" s="162">
        <v>0</v>
      </c>
      <c r="H134" s="162">
        <v>0</v>
      </c>
      <c r="I134" s="162">
        <v>0</v>
      </c>
    </row>
    <row r="135" spans="1:9" ht="13" thickTop="1" thickBot="1">
      <c r="A135" s="162" t="s">
        <v>358</v>
      </c>
      <c r="B135" s="207" t="s">
        <v>105</v>
      </c>
      <c r="C135" s="159">
        <v>0</v>
      </c>
      <c r="D135" s="162">
        <v>0</v>
      </c>
      <c r="E135" s="162">
        <v>0</v>
      </c>
      <c r="F135" s="162">
        <v>0</v>
      </c>
      <c r="G135" s="162">
        <v>0</v>
      </c>
      <c r="H135" s="162">
        <v>0</v>
      </c>
      <c r="I135" s="162">
        <v>0</v>
      </c>
    </row>
    <row r="136" spans="1:9" ht="13" thickTop="1" thickBot="1">
      <c r="A136" s="162" t="s">
        <v>358</v>
      </c>
      <c r="B136" s="207" t="s">
        <v>106</v>
      </c>
      <c r="C136" s="159">
        <v>0</v>
      </c>
      <c r="D136" s="162">
        <v>0</v>
      </c>
      <c r="E136" s="162">
        <v>0</v>
      </c>
      <c r="F136" s="162">
        <v>0</v>
      </c>
      <c r="G136" s="162">
        <v>0</v>
      </c>
      <c r="H136" s="162">
        <v>0</v>
      </c>
      <c r="I136" s="162">
        <v>0</v>
      </c>
    </row>
    <row r="137" spans="1:9" ht="13" thickTop="1" thickBot="1">
      <c r="A137" s="162" t="s">
        <v>358</v>
      </c>
      <c r="B137" s="207" t="s">
        <v>107</v>
      </c>
      <c r="C137" s="159">
        <v>0</v>
      </c>
      <c r="D137" s="162">
        <v>0</v>
      </c>
      <c r="E137" s="162">
        <v>0</v>
      </c>
      <c r="F137" s="162">
        <v>0</v>
      </c>
      <c r="G137" s="162">
        <v>0</v>
      </c>
      <c r="H137" s="162">
        <v>0</v>
      </c>
      <c r="I137" s="162">
        <v>0</v>
      </c>
    </row>
    <row r="138" spans="1:9" ht="13" thickTop="1" thickBot="1">
      <c r="A138" s="162" t="s">
        <v>358</v>
      </c>
      <c r="B138" s="207" t="s">
        <v>108</v>
      </c>
      <c r="C138" s="159">
        <v>0</v>
      </c>
      <c r="D138" s="162">
        <v>0</v>
      </c>
      <c r="E138" s="162">
        <v>0</v>
      </c>
      <c r="F138" s="162">
        <v>0</v>
      </c>
      <c r="G138" s="162">
        <v>0</v>
      </c>
      <c r="H138" s="162">
        <v>0</v>
      </c>
      <c r="I138" s="162">
        <v>0</v>
      </c>
    </row>
    <row r="139" spans="1:9" ht="13" thickTop="1" thickBot="1">
      <c r="A139" s="162" t="s">
        <v>358</v>
      </c>
      <c r="B139" s="207" t="s">
        <v>109</v>
      </c>
      <c r="C139" s="159">
        <v>0</v>
      </c>
      <c r="D139" s="162">
        <v>0</v>
      </c>
      <c r="E139" s="162">
        <v>0</v>
      </c>
      <c r="F139" s="162">
        <v>0</v>
      </c>
      <c r="G139" s="162">
        <v>0</v>
      </c>
      <c r="H139" s="162">
        <v>0</v>
      </c>
      <c r="I139" s="162">
        <v>0</v>
      </c>
    </row>
    <row r="140" spans="1:9" ht="13" thickTop="1" thickBot="1">
      <c r="A140" s="162" t="s">
        <v>358</v>
      </c>
      <c r="B140" s="207" t="s">
        <v>110</v>
      </c>
      <c r="C140" s="159">
        <v>0</v>
      </c>
      <c r="D140" s="162">
        <v>0</v>
      </c>
      <c r="E140" s="162">
        <v>0</v>
      </c>
      <c r="F140" s="162">
        <v>0</v>
      </c>
      <c r="G140" s="162">
        <v>0</v>
      </c>
      <c r="H140" s="162">
        <v>0</v>
      </c>
      <c r="I140" s="162">
        <v>0</v>
      </c>
    </row>
    <row r="141" spans="1:9" ht="13" thickTop="1" thickBot="1">
      <c r="A141" s="162" t="s">
        <v>358</v>
      </c>
      <c r="B141" s="207" t="s">
        <v>539</v>
      </c>
      <c r="C141" s="159">
        <v>0</v>
      </c>
      <c r="D141" s="162">
        <v>0</v>
      </c>
      <c r="E141" s="162">
        <v>0</v>
      </c>
      <c r="F141" s="162">
        <v>0</v>
      </c>
      <c r="G141" s="162">
        <v>0</v>
      </c>
      <c r="H141" s="162">
        <v>0</v>
      </c>
      <c r="I141" s="162">
        <v>0</v>
      </c>
    </row>
    <row r="142" spans="1:9" ht="13" thickTop="1" thickBot="1">
      <c r="A142" s="162" t="s">
        <v>358</v>
      </c>
      <c r="B142" s="207" t="s">
        <v>111</v>
      </c>
      <c r="C142" s="159">
        <v>0</v>
      </c>
      <c r="D142" s="162">
        <v>0</v>
      </c>
      <c r="E142" s="162">
        <v>0</v>
      </c>
      <c r="F142" s="162">
        <v>0</v>
      </c>
      <c r="G142" s="162">
        <v>0</v>
      </c>
      <c r="H142" s="162">
        <v>0</v>
      </c>
      <c r="I142" s="162">
        <v>0</v>
      </c>
    </row>
    <row r="143" spans="1:9" ht="13" thickTop="1" thickBot="1">
      <c r="A143" s="162" t="s">
        <v>358</v>
      </c>
      <c r="B143" s="207" t="s">
        <v>112</v>
      </c>
      <c r="C143" s="159">
        <v>0</v>
      </c>
      <c r="D143" s="162">
        <v>0</v>
      </c>
      <c r="E143" s="162">
        <v>0</v>
      </c>
      <c r="F143" s="162">
        <v>0</v>
      </c>
      <c r="G143" s="162">
        <v>0</v>
      </c>
      <c r="H143" s="162">
        <v>0</v>
      </c>
      <c r="I143" s="162">
        <v>0</v>
      </c>
    </row>
    <row r="144" spans="1:9" ht="13" thickTop="1" thickBot="1">
      <c r="A144" s="162" t="s">
        <v>358</v>
      </c>
      <c r="B144" s="207" t="s">
        <v>113</v>
      </c>
      <c r="C144" s="159">
        <v>0</v>
      </c>
      <c r="D144" s="162">
        <v>0</v>
      </c>
      <c r="E144" s="162">
        <v>0</v>
      </c>
      <c r="F144" s="162">
        <v>0</v>
      </c>
      <c r="G144" s="162">
        <v>0</v>
      </c>
      <c r="H144" s="162">
        <v>0</v>
      </c>
      <c r="I144" s="162">
        <v>0</v>
      </c>
    </row>
    <row r="145" spans="1:9" ht="13" thickTop="1" thickBot="1">
      <c r="A145" s="162" t="s">
        <v>358</v>
      </c>
      <c r="B145" s="207" t="s">
        <v>115</v>
      </c>
      <c r="C145" s="159">
        <v>0</v>
      </c>
      <c r="D145" s="162">
        <v>0</v>
      </c>
      <c r="E145" s="162">
        <v>0</v>
      </c>
      <c r="F145" s="162">
        <v>0</v>
      </c>
      <c r="G145" s="162">
        <v>0</v>
      </c>
      <c r="H145" s="162">
        <v>0</v>
      </c>
      <c r="I145" s="162">
        <v>0</v>
      </c>
    </row>
    <row r="146" spans="1:9" ht="13" thickTop="1" thickBot="1">
      <c r="A146" s="162" t="s">
        <v>358</v>
      </c>
      <c r="B146" s="207" t="s">
        <v>116</v>
      </c>
      <c r="C146" s="159">
        <v>0</v>
      </c>
      <c r="D146" s="162">
        <v>0</v>
      </c>
      <c r="E146" s="162">
        <v>0</v>
      </c>
      <c r="F146" s="162">
        <v>0</v>
      </c>
      <c r="G146" s="162">
        <v>0</v>
      </c>
      <c r="H146" s="162">
        <v>0</v>
      </c>
      <c r="I146" s="162">
        <v>0</v>
      </c>
    </row>
    <row r="147" spans="1:9" ht="13" thickTop="1" thickBot="1">
      <c r="A147" s="162" t="s">
        <v>358</v>
      </c>
      <c r="B147" s="207" t="s">
        <v>117</v>
      </c>
      <c r="C147" s="159">
        <v>0</v>
      </c>
      <c r="D147" s="162">
        <v>0</v>
      </c>
      <c r="E147" s="162">
        <v>0</v>
      </c>
      <c r="F147" s="162">
        <v>0</v>
      </c>
      <c r="G147" s="162">
        <v>0</v>
      </c>
      <c r="H147" s="162">
        <v>0</v>
      </c>
      <c r="I147" s="162">
        <v>0</v>
      </c>
    </row>
    <row r="148" spans="1:9" ht="13" thickTop="1" thickBot="1">
      <c r="A148" s="162" t="s">
        <v>358</v>
      </c>
      <c r="B148" s="207" t="s">
        <v>118</v>
      </c>
      <c r="C148" s="159">
        <v>0</v>
      </c>
      <c r="D148" s="162">
        <v>0</v>
      </c>
      <c r="E148" s="162">
        <v>0</v>
      </c>
      <c r="F148" s="162">
        <v>0</v>
      </c>
      <c r="G148" s="162">
        <v>0</v>
      </c>
      <c r="H148" s="162">
        <v>0</v>
      </c>
      <c r="I148" s="162">
        <v>0</v>
      </c>
    </row>
    <row r="149" spans="1:9" ht="13" thickTop="1" thickBot="1">
      <c r="A149" s="162" t="s">
        <v>358</v>
      </c>
      <c r="B149" s="207" t="s">
        <v>119</v>
      </c>
      <c r="C149" s="159">
        <v>0</v>
      </c>
      <c r="D149" s="162">
        <v>0</v>
      </c>
      <c r="E149" s="162">
        <v>0</v>
      </c>
      <c r="F149" s="162">
        <v>0</v>
      </c>
      <c r="G149" s="162">
        <v>0</v>
      </c>
      <c r="H149" s="162">
        <v>0</v>
      </c>
      <c r="I149" s="162">
        <v>0</v>
      </c>
    </row>
    <row r="150" spans="1:9" ht="13" thickTop="1" thickBot="1">
      <c r="A150" s="162" t="s">
        <v>358</v>
      </c>
      <c r="B150" s="207" t="s">
        <v>120</v>
      </c>
      <c r="C150" s="159">
        <v>0</v>
      </c>
      <c r="D150" s="162">
        <v>0</v>
      </c>
      <c r="E150" s="162">
        <v>0</v>
      </c>
      <c r="F150" s="162">
        <v>0</v>
      </c>
      <c r="G150" s="162">
        <v>0</v>
      </c>
      <c r="H150" s="162">
        <v>0</v>
      </c>
      <c r="I150" s="162">
        <v>0</v>
      </c>
    </row>
    <row r="151" spans="1:9" ht="13" thickTop="1" thickBot="1">
      <c r="A151" s="163" t="s">
        <v>358</v>
      </c>
      <c r="B151" s="207" t="s">
        <v>122</v>
      </c>
      <c r="C151" s="159">
        <v>0</v>
      </c>
      <c r="D151" s="162">
        <v>0</v>
      </c>
      <c r="E151" s="162">
        <v>0</v>
      </c>
      <c r="F151" s="162">
        <v>0</v>
      </c>
      <c r="G151" s="162">
        <v>0</v>
      </c>
      <c r="H151" s="162">
        <v>0</v>
      </c>
      <c r="I151" s="162">
        <v>0</v>
      </c>
    </row>
    <row r="152" spans="1:9" ht="13" thickTop="1" thickBot="1">
      <c r="A152" s="162" t="s">
        <v>358</v>
      </c>
      <c r="B152" s="207" t="s">
        <v>123</v>
      </c>
      <c r="C152" s="159">
        <v>0</v>
      </c>
      <c r="D152" s="162">
        <v>0</v>
      </c>
      <c r="E152" s="162">
        <v>0</v>
      </c>
      <c r="F152" s="162">
        <v>0</v>
      </c>
      <c r="G152" s="162">
        <v>0</v>
      </c>
      <c r="H152" s="162">
        <v>0</v>
      </c>
      <c r="I152" s="162">
        <v>0</v>
      </c>
    </row>
    <row r="153" spans="1:9" ht="13" thickTop="1" thickBot="1">
      <c r="A153" s="162" t="s">
        <v>358</v>
      </c>
      <c r="B153" s="207" t="s">
        <v>125</v>
      </c>
      <c r="C153" s="159">
        <v>0</v>
      </c>
      <c r="D153" s="162">
        <v>0</v>
      </c>
      <c r="E153" s="162">
        <v>0</v>
      </c>
      <c r="F153" s="162">
        <v>0</v>
      </c>
      <c r="G153" s="162">
        <v>0</v>
      </c>
      <c r="H153" s="162">
        <v>0</v>
      </c>
      <c r="I153" s="162">
        <v>0</v>
      </c>
    </row>
    <row r="154" spans="1:9" ht="13" thickTop="1" thickBot="1">
      <c r="A154" s="162" t="s">
        <v>358</v>
      </c>
      <c r="B154" s="207" t="s">
        <v>126</v>
      </c>
      <c r="C154" s="159">
        <v>0</v>
      </c>
      <c r="D154" s="162">
        <v>0</v>
      </c>
      <c r="E154" s="162">
        <v>0</v>
      </c>
      <c r="F154" s="162">
        <v>0</v>
      </c>
      <c r="G154" s="162">
        <v>0</v>
      </c>
      <c r="H154" s="162">
        <v>0</v>
      </c>
      <c r="I154" s="162">
        <v>0</v>
      </c>
    </row>
    <row r="155" spans="1:9" ht="13" thickTop="1" thickBot="1">
      <c r="A155" s="162" t="s">
        <v>358</v>
      </c>
      <c r="B155" s="207" t="s">
        <v>709</v>
      </c>
      <c r="C155" s="159">
        <v>0</v>
      </c>
      <c r="D155" s="162">
        <v>0</v>
      </c>
      <c r="E155" s="162">
        <v>0</v>
      </c>
      <c r="F155" s="162">
        <v>0</v>
      </c>
      <c r="G155" s="162">
        <v>0</v>
      </c>
      <c r="H155" s="162">
        <v>0</v>
      </c>
      <c r="I155" s="162">
        <v>0</v>
      </c>
    </row>
    <row r="156" spans="1:9" ht="13" thickTop="1" thickBot="1">
      <c r="A156" s="162" t="s">
        <v>358</v>
      </c>
      <c r="B156" s="207" t="s">
        <v>127</v>
      </c>
      <c r="C156" s="159">
        <v>0</v>
      </c>
      <c r="D156" s="162">
        <v>0</v>
      </c>
      <c r="E156" s="162">
        <v>0</v>
      </c>
      <c r="F156" s="162">
        <v>0</v>
      </c>
      <c r="G156" s="162">
        <v>0</v>
      </c>
      <c r="H156" s="162">
        <v>0</v>
      </c>
      <c r="I156" s="162">
        <v>0</v>
      </c>
    </row>
    <row r="157" spans="1:9" ht="13" thickTop="1" thickBot="1">
      <c r="A157" s="163" t="s">
        <v>358</v>
      </c>
      <c r="B157" s="207" t="s">
        <v>128</v>
      </c>
      <c r="C157" s="159">
        <v>0</v>
      </c>
      <c r="D157" s="162">
        <v>0</v>
      </c>
      <c r="E157" s="162">
        <v>0</v>
      </c>
      <c r="F157" s="162">
        <v>0</v>
      </c>
      <c r="G157" s="162">
        <v>0</v>
      </c>
      <c r="H157" s="162">
        <v>0</v>
      </c>
      <c r="I157" s="162">
        <v>0</v>
      </c>
    </row>
    <row r="158" spans="1:9" ht="13" thickTop="1" thickBot="1">
      <c r="A158" s="162" t="s">
        <v>358</v>
      </c>
      <c r="B158" s="207" t="s">
        <v>129</v>
      </c>
      <c r="C158" s="159">
        <v>0</v>
      </c>
      <c r="D158" s="162">
        <v>0</v>
      </c>
      <c r="E158" s="162">
        <v>0</v>
      </c>
      <c r="F158" s="162">
        <v>0</v>
      </c>
      <c r="G158" s="162">
        <v>0</v>
      </c>
      <c r="H158" s="162">
        <v>0</v>
      </c>
      <c r="I158" s="162">
        <v>0</v>
      </c>
    </row>
    <row r="159" spans="1:9" ht="13" thickTop="1" thickBot="1">
      <c r="A159" s="162" t="s">
        <v>358</v>
      </c>
      <c r="B159" s="207" t="s">
        <v>130</v>
      </c>
      <c r="C159" s="159">
        <v>0</v>
      </c>
      <c r="D159" s="162">
        <v>0</v>
      </c>
      <c r="E159" s="162">
        <v>0</v>
      </c>
      <c r="F159" s="162">
        <v>0</v>
      </c>
      <c r="G159" s="162">
        <v>0</v>
      </c>
      <c r="H159" s="162">
        <v>0</v>
      </c>
      <c r="I159" s="162">
        <v>0</v>
      </c>
    </row>
    <row r="160" spans="1:9" ht="13" thickTop="1" thickBot="1">
      <c r="A160" s="162" t="s">
        <v>358</v>
      </c>
      <c r="B160" s="207" t="s">
        <v>131</v>
      </c>
      <c r="C160" s="159">
        <v>0</v>
      </c>
      <c r="D160" s="162">
        <v>0</v>
      </c>
      <c r="E160" s="162">
        <v>0</v>
      </c>
      <c r="F160" s="162">
        <v>0</v>
      </c>
      <c r="G160" s="162">
        <v>0</v>
      </c>
      <c r="H160" s="162">
        <v>0</v>
      </c>
      <c r="I160" s="162">
        <v>0</v>
      </c>
    </row>
    <row r="161" spans="1:9" ht="13" thickTop="1" thickBot="1">
      <c r="A161" s="162" t="s">
        <v>358</v>
      </c>
      <c r="B161" s="207" t="s">
        <v>132</v>
      </c>
      <c r="C161" s="159">
        <v>0</v>
      </c>
      <c r="D161" s="162">
        <v>0</v>
      </c>
      <c r="E161" s="162">
        <v>0</v>
      </c>
      <c r="F161" s="162">
        <v>0</v>
      </c>
      <c r="G161" s="162">
        <v>0</v>
      </c>
      <c r="H161" s="162">
        <v>0</v>
      </c>
      <c r="I161" s="162">
        <v>0</v>
      </c>
    </row>
    <row r="162" spans="1:9" ht="13" thickTop="1" thickBot="1">
      <c r="A162" s="162" t="s">
        <v>358</v>
      </c>
      <c r="B162" s="207" t="s">
        <v>133</v>
      </c>
      <c r="C162" s="159">
        <v>0</v>
      </c>
      <c r="D162" s="162">
        <v>0</v>
      </c>
      <c r="E162" s="162">
        <v>0</v>
      </c>
      <c r="F162" s="162">
        <v>0</v>
      </c>
      <c r="G162" s="162">
        <v>0</v>
      </c>
      <c r="H162" s="162">
        <v>0</v>
      </c>
      <c r="I162" s="162">
        <v>0</v>
      </c>
    </row>
    <row r="163" spans="1:9" ht="13" thickTop="1" thickBot="1">
      <c r="A163" s="162" t="s">
        <v>358</v>
      </c>
      <c r="B163" s="207" t="s">
        <v>134</v>
      </c>
      <c r="C163" s="159">
        <v>0</v>
      </c>
      <c r="D163" s="162">
        <v>0</v>
      </c>
      <c r="E163" s="162">
        <v>0</v>
      </c>
      <c r="F163" s="162">
        <v>0</v>
      </c>
      <c r="G163" s="162">
        <v>0</v>
      </c>
      <c r="H163" s="162">
        <v>0</v>
      </c>
      <c r="I163" s="162">
        <v>0</v>
      </c>
    </row>
    <row r="164" spans="1:9" ht="13" thickTop="1" thickBot="1">
      <c r="A164" s="163" t="s">
        <v>358</v>
      </c>
      <c r="B164" s="207" t="s">
        <v>135</v>
      </c>
      <c r="C164" s="159">
        <v>0</v>
      </c>
      <c r="D164" s="162">
        <v>0</v>
      </c>
      <c r="E164" s="162">
        <v>0</v>
      </c>
      <c r="F164" s="162">
        <v>0</v>
      </c>
      <c r="G164" s="162">
        <v>0</v>
      </c>
      <c r="H164" s="162">
        <v>0</v>
      </c>
      <c r="I164" s="162">
        <v>0</v>
      </c>
    </row>
    <row r="165" spans="1:9" ht="13" thickTop="1" thickBot="1">
      <c r="A165" s="162" t="s">
        <v>358</v>
      </c>
      <c r="B165" s="207" t="s">
        <v>138</v>
      </c>
      <c r="C165" s="159">
        <v>0</v>
      </c>
      <c r="D165" s="162">
        <v>0</v>
      </c>
      <c r="E165" s="162">
        <v>0</v>
      </c>
      <c r="F165" s="162">
        <v>0</v>
      </c>
      <c r="G165" s="162">
        <v>0</v>
      </c>
      <c r="H165" s="162">
        <v>0</v>
      </c>
      <c r="I165" s="162">
        <v>0</v>
      </c>
    </row>
    <row r="166" spans="1:9" ht="13" thickTop="1" thickBot="1">
      <c r="A166" s="162" t="s">
        <v>358</v>
      </c>
      <c r="B166" s="207" t="s">
        <v>139</v>
      </c>
      <c r="C166" s="159">
        <v>0</v>
      </c>
      <c r="D166" s="162">
        <v>0</v>
      </c>
      <c r="E166" s="162">
        <v>0</v>
      </c>
      <c r="F166" s="162">
        <v>0</v>
      </c>
      <c r="G166" s="162">
        <v>0</v>
      </c>
      <c r="H166" s="162">
        <v>0</v>
      </c>
      <c r="I166" s="162">
        <v>0</v>
      </c>
    </row>
    <row r="167" spans="1:9" ht="13" thickTop="1" thickBot="1">
      <c r="A167" s="162" t="s">
        <v>358</v>
      </c>
      <c r="B167" s="207" t="s">
        <v>724</v>
      </c>
      <c r="C167" s="159">
        <v>0</v>
      </c>
      <c r="D167" s="162">
        <v>0</v>
      </c>
      <c r="E167" s="162">
        <v>0</v>
      </c>
      <c r="F167" s="162">
        <v>0</v>
      </c>
      <c r="G167" s="162">
        <v>0</v>
      </c>
      <c r="H167" s="162">
        <v>0</v>
      </c>
      <c r="I167" s="162">
        <v>0</v>
      </c>
    </row>
    <row r="168" spans="1:9" ht="13" thickTop="1" thickBot="1">
      <c r="A168" s="162" t="s">
        <v>358</v>
      </c>
      <c r="B168" s="207" t="s">
        <v>140</v>
      </c>
      <c r="C168" s="159">
        <v>0</v>
      </c>
      <c r="D168" s="162">
        <v>0</v>
      </c>
      <c r="E168" s="162">
        <v>0</v>
      </c>
      <c r="F168" s="162">
        <v>0</v>
      </c>
      <c r="G168" s="162">
        <v>0</v>
      </c>
      <c r="H168" s="162">
        <v>0</v>
      </c>
      <c r="I168" s="162">
        <v>0</v>
      </c>
    </row>
    <row r="169" spans="1:9" ht="13" thickTop="1" thickBot="1">
      <c r="A169" s="162" t="s">
        <v>358</v>
      </c>
      <c r="B169" s="207" t="s">
        <v>141</v>
      </c>
      <c r="C169" s="159">
        <v>0</v>
      </c>
      <c r="D169" s="162">
        <v>0</v>
      </c>
      <c r="E169" s="162">
        <v>0</v>
      </c>
      <c r="F169" s="162">
        <v>0</v>
      </c>
      <c r="G169" s="162">
        <v>0</v>
      </c>
      <c r="H169" s="162">
        <v>0</v>
      </c>
      <c r="I169" s="162">
        <v>0</v>
      </c>
    </row>
    <row r="170" spans="1:9" ht="13" thickTop="1" thickBot="1">
      <c r="A170" s="163" t="s">
        <v>358</v>
      </c>
      <c r="B170" s="207" t="s">
        <v>142</v>
      </c>
      <c r="C170" s="159">
        <v>0</v>
      </c>
      <c r="D170" s="162">
        <v>0</v>
      </c>
      <c r="E170" s="162">
        <v>0</v>
      </c>
      <c r="F170" s="162">
        <v>0</v>
      </c>
      <c r="G170" s="162">
        <v>0</v>
      </c>
      <c r="H170" s="162">
        <v>0</v>
      </c>
      <c r="I170" s="162">
        <v>0</v>
      </c>
    </row>
    <row r="171" spans="1:9" ht="13" thickTop="1" thickBot="1">
      <c r="A171" s="162" t="s">
        <v>358</v>
      </c>
      <c r="B171" s="207" t="s">
        <v>143</v>
      </c>
      <c r="C171" s="159">
        <v>0</v>
      </c>
      <c r="D171" s="162">
        <v>0</v>
      </c>
      <c r="E171" s="162">
        <v>0</v>
      </c>
      <c r="F171" s="162">
        <v>0</v>
      </c>
      <c r="G171" s="162">
        <v>0</v>
      </c>
      <c r="H171" s="162">
        <v>0</v>
      </c>
      <c r="I171" s="162">
        <v>0</v>
      </c>
    </row>
    <row r="172" spans="1:9" ht="13" thickTop="1" thickBot="1">
      <c r="A172" s="162" t="s">
        <v>358</v>
      </c>
      <c r="B172" s="207" t="s">
        <v>145</v>
      </c>
      <c r="C172" s="159">
        <v>0</v>
      </c>
      <c r="D172" s="162">
        <v>0</v>
      </c>
      <c r="E172" s="162">
        <v>0</v>
      </c>
      <c r="F172" s="162">
        <v>0</v>
      </c>
      <c r="G172" s="162">
        <v>0</v>
      </c>
      <c r="H172" s="162">
        <v>0</v>
      </c>
      <c r="I172" s="162">
        <v>0</v>
      </c>
    </row>
    <row r="173" spans="1:9" ht="13" thickTop="1" thickBot="1">
      <c r="A173" s="162" t="s">
        <v>358</v>
      </c>
      <c r="B173" s="207" t="s">
        <v>146</v>
      </c>
      <c r="C173" s="159">
        <v>0</v>
      </c>
      <c r="D173" s="162">
        <v>0</v>
      </c>
      <c r="E173" s="162">
        <v>0</v>
      </c>
      <c r="F173" s="162">
        <v>0</v>
      </c>
      <c r="G173" s="162">
        <v>0</v>
      </c>
      <c r="H173" s="162">
        <v>0</v>
      </c>
      <c r="I173" s="162">
        <v>0</v>
      </c>
    </row>
    <row r="174" spans="1:9" ht="13" thickTop="1" thickBot="1">
      <c r="A174" s="162" t="s">
        <v>358</v>
      </c>
      <c r="B174" s="207" t="s">
        <v>147</v>
      </c>
      <c r="C174" s="159">
        <v>0</v>
      </c>
      <c r="D174" s="162">
        <v>0</v>
      </c>
      <c r="E174" s="162">
        <v>0</v>
      </c>
      <c r="F174" s="162">
        <v>0</v>
      </c>
      <c r="G174" s="162">
        <v>0</v>
      </c>
      <c r="H174" s="162">
        <v>0</v>
      </c>
      <c r="I174" s="162">
        <v>0</v>
      </c>
    </row>
    <row r="175" spans="1:9" ht="13" thickTop="1" thickBot="1">
      <c r="A175" s="162" t="s">
        <v>358</v>
      </c>
      <c r="B175" s="207" t="s">
        <v>148</v>
      </c>
      <c r="C175" s="159">
        <v>0</v>
      </c>
      <c r="D175" s="162">
        <v>0</v>
      </c>
      <c r="E175" s="162">
        <v>0</v>
      </c>
      <c r="F175" s="162">
        <v>0</v>
      </c>
      <c r="G175" s="162">
        <v>0</v>
      </c>
      <c r="H175" s="162">
        <v>0</v>
      </c>
      <c r="I175" s="162">
        <v>0</v>
      </c>
    </row>
    <row r="176" spans="1:9" ht="13" thickTop="1" thickBot="1">
      <c r="A176" s="162" t="s">
        <v>358</v>
      </c>
      <c r="B176" s="207" t="s">
        <v>149</v>
      </c>
      <c r="C176" s="159">
        <v>0</v>
      </c>
      <c r="D176" s="162">
        <v>0</v>
      </c>
      <c r="E176" s="162">
        <v>0</v>
      </c>
      <c r="F176" s="162">
        <v>0</v>
      </c>
      <c r="G176" s="162">
        <v>0</v>
      </c>
      <c r="H176" s="162">
        <v>0</v>
      </c>
      <c r="I176" s="162">
        <v>0</v>
      </c>
    </row>
    <row r="177" spans="1:9" ht="13" thickTop="1" thickBot="1">
      <c r="A177" s="162" t="s">
        <v>358</v>
      </c>
      <c r="B177" s="207" t="s">
        <v>150</v>
      </c>
      <c r="C177" s="159">
        <v>0</v>
      </c>
      <c r="D177" s="162">
        <v>0</v>
      </c>
      <c r="E177" s="162">
        <v>0</v>
      </c>
      <c r="F177" s="162">
        <v>0</v>
      </c>
      <c r="G177" s="162">
        <v>0</v>
      </c>
      <c r="H177" s="162">
        <v>0</v>
      </c>
      <c r="I177" s="162">
        <v>0</v>
      </c>
    </row>
    <row r="178" spans="1:9" ht="13" thickTop="1" thickBot="1">
      <c r="A178" s="162" t="s">
        <v>358</v>
      </c>
      <c r="B178" s="207" t="s">
        <v>151</v>
      </c>
      <c r="C178" s="159">
        <v>0</v>
      </c>
      <c r="D178" s="162">
        <v>0</v>
      </c>
      <c r="E178" s="162">
        <v>0</v>
      </c>
      <c r="F178" s="162">
        <v>0</v>
      </c>
      <c r="G178" s="162">
        <v>0</v>
      </c>
      <c r="H178" s="162">
        <v>0</v>
      </c>
      <c r="I178" s="162">
        <v>0</v>
      </c>
    </row>
    <row r="179" spans="1:9" ht="13" thickTop="1" thickBot="1">
      <c r="A179" s="162" t="s">
        <v>358</v>
      </c>
      <c r="B179" s="207" t="s">
        <v>152</v>
      </c>
      <c r="C179" s="159">
        <v>0</v>
      </c>
      <c r="D179" s="162">
        <v>0</v>
      </c>
      <c r="E179" s="162">
        <v>0</v>
      </c>
      <c r="F179" s="162">
        <v>0</v>
      </c>
      <c r="G179" s="162">
        <v>0</v>
      </c>
      <c r="H179" s="162">
        <v>0</v>
      </c>
      <c r="I179" s="162">
        <v>0</v>
      </c>
    </row>
    <row r="180" spans="1:9" ht="13" thickTop="1" thickBot="1">
      <c r="A180" s="163" t="s">
        <v>358</v>
      </c>
      <c r="B180" s="207" t="s">
        <v>153</v>
      </c>
      <c r="C180" s="159">
        <v>0</v>
      </c>
      <c r="D180" s="162">
        <v>0</v>
      </c>
      <c r="E180" s="162">
        <v>0</v>
      </c>
      <c r="F180" s="162">
        <v>0</v>
      </c>
      <c r="G180" s="162">
        <v>0</v>
      </c>
      <c r="H180" s="162">
        <v>0</v>
      </c>
      <c r="I180" s="162">
        <v>0</v>
      </c>
    </row>
    <row r="181" spans="1:9" ht="13" thickTop="1" thickBot="1">
      <c r="A181" s="162" t="s">
        <v>358</v>
      </c>
      <c r="B181" s="207" t="s">
        <v>570</v>
      </c>
      <c r="C181" s="159">
        <v>0</v>
      </c>
      <c r="D181" s="162">
        <v>0</v>
      </c>
      <c r="E181" s="162">
        <v>0</v>
      </c>
      <c r="F181" s="162">
        <v>0</v>
      </c>
      <c r="G181" s="162">
        <v>0</v>
      </c>
      <c r="H181" s="162">
        <v>0</v>
      </c>
      <c r="I181" s="162">
        <v>0</v>
      </c>
    </row>
    <row r="182" spans="1:9" ht="13" thickTop="1" thickBot="1">
      <c r="A182" s="162" t="s">
        <v>358</v>
      </c>
      <c r="B182" s="207" t="s">
        <v>156</v>
      </c>
      <c r="C182" s="159">
        <v>0</v>
      </c>
      <c r="D182" s="162">
        <v>0</v>
      </c>
      <c r="E182" s="162">
        <v>0</v>
      </c>
      <c r="F182" s="162">
        <v>0</v>
      </c>
      <c r="G182" s="162">
        <v>0</v>
      </c>
      <c r="H182" s="162">
        <v>0</v>
      </c>
      <c r="I182" s="162">
        <v>0</v>
      </c>
    </row>
    <row r="183" spans="1:9" ht="13" thickTop="1" thickBot="1">
      <c r="A183" s="163" t="s">
        <v>358</v>
      </c>
      <c r="B183" s="207" t="s">
        <v>157</v>
      </c>
      <c r="C183" s="159">
        <v>0</v>
      </c>
      <c r="D183" s="162">
        <v>0</v>
      </c>
      <c r="E183" s="162">
        <v>0</v>
      </c>
      <c r="F183" s="162">
        <v>0</v>
      </c>
      <c r="G183" s="162">
        <v>0</v>
      </c>
      <c r="H183" s="162">
        <v>0</v>
      </c>
      <c r="I183" s="162">
        <v>0</v>
      </c>
    </row>
    <row r="184" spans="1:9" ht="13" thickTop="1" thickBot="1">
      <c r="A184" s="163" t="s">
        <v>358</v>
      </c>
      <c r="B184" s="207" t="s">
        <v>158</v>
      </c>
      <c r="C184" s="159">
        <v>0</v>
      </c>
      <c r="D184" s="162">
        <v>0</v>
      </c>
      <c r="E184" s="162">
        <v>0</v>
      </c>
      <c r="F184" s="162">
        <v>0</v>
      </c>
      <c r="G184" s="162">
        <v>0</v>
      </c>
      <c r="H184" s="162">
        <v>0</v>
      </c>
      <c r="I184" s="162">
        <v>0</v>
      </c>
    </row>
    <row r="185" spans="1:9" ht="13" thickTop="1" thickBot="1">
      <c r="A185" s="163" t="s">
        <v>358</v>
      </c>
      <c r="B185" s="207" t="s">
        <v>159</v>
      </c>
      <c r="C185" s="159">
        <v>0</v>
      </c>
      <c r="D185" s="162">
        <v>0</v>
      </c>
      <c r="E185" s="162">
        <v>0</v>
      </c>
      <c r="F185" s="162">
        <v>0</v>
      </c>
      <c r="G185" s="162">
        <v>0</v>
      </c>
      <c r="H185" s="162">
        <v>0</v>
      </c>
      <c r="I185" s="162">
        <v>0</v>
      </c>
    </row>
    <row r="186" spans="1:9" ht="13" thickTop="1" thickBot="1">
      <c r="A186" s="163" t="s">
        <v>358</v>
      </c>
      <c r="B186" s="207" t="s">
        <v>160</v>
      </c>
      <c r="C186" s="159">
        <v>0</v>
      </c>
      <c r="D186" s="162">
        <v>0</v>
      </c>
      <c r="E186" s="162">
        <v>0</v>
      </c>
      <c r="F186" s="162">
        <v>0</v>
      </c>
      <c r="G186" s="162">
        <v>0</v>
      </c>
      <c r="H186" s="162">
        <v>0</v>
      </c>
      <c r="I186" s="162">
        <v>0</v>
      </c>
    </row>
    <row r="187" spans="1:9" ht="13" thickTop="1" thickBot="1">
      <c r="A187" s="163" t="s">
        <v>358</v>
      </c>
      <c r="B187" s="207" t="s">
        <v>161</v>
      </c>
      <c r="C187" s="159">
        <v>0</v>
      </c>
      <c r="D187" s="162">
        <v>0</v>
      </c>
      <c r="E187" s="162">
        <v>0</v>
      </c>
      <c r="F187" s="162">
        <v>0</v>
      </c>
      <c r="G187" s="162">
        <v>0</v>
      </c>
      <c r="H187" s="162">
        <v>0</v>
      </c>
      <c r="I187" s="162">
        <v>0</v>
      </c>
    </row>
    <row r="188" spans="1:9" ht="13" thickTop="1" thickBot="1">
      <c r="A188" s="163" t="s">
        <v>358</v>
      </c>
      <c r="B188" s="207" t="s">
        <v>163</v>
      </c>
      <c r="C188" s="159">
        <v>0</v>
      </c>
      <c r="D188" s="162">
        <v>0</v>
      </c>
      <c r="E188" s="162">
        <v>0</v>
      </c>
      <c r="F188" s="162">
        <v>0</v>
      </c>
      <c r="G188" s="162">
        <v>0</v>
      </c>
      <c r="H188" s="162">
        <v>0</v>
      </c>
      <c r="I188" s="162">
        <v>0</v>
      </c>
    </row>
    <row r="189" spans="1:9" ht="13" thickTop="1" thickBot="1">
      <c r="A189" s="162" t="s">
        <v>358</v>
      </c>
      <c r="B189" s="207" t="s">
        <v>164</v>
      </c>
      <c r="C189" s="159">
        <v>0</v>
      </c>
      <c r="D189" s="162">
        <v>0</v>
      </c>
      <c r="E189" s="162">
        <v>0</v>
      </c>
      <c r="F189" s="162">
        <v>0</v>
      </c>
      <c r="G189" s="162">
        <v>0</v>
      </c>
      <c r="H189" s="162">
        <v>0</v>
      </c>
      <c r="I189" s="162">
        <v>0</v>
      </c>
    </row>
    <row r="190" spans="1:9" ht="13" thickTop="1" thickBot="1">
      <c r="A190" s="162" t="s">
        <v>358</v>
      </c>
      <c r="B190" s="207" t="s">
        <v>165</v>
      </c>
      <c r="C190" s="159">
        <v>0</v>
      </c>
      <c r="D190" s="162">
        <v>0</v>
      </c>
      <c r="E190" s="162">
        <v>0</v>
      </c>
      <c r="F190" s="162">
        <v>0</v>
      </c>
      <c r="G190" s="162">
        <v>0</v>
      </c>
      <c r="H190" s="162">
        <v>0</v>
      </c>
      <c r="I190" s="162">
        <v>0</v>
      </c>
    </row>
    <row r="191" spans="1:9" ht="13" thickTop="1" thickBot="1">
      <c r="A191" s="162" t="s">
        <v>358</v>
      </c>
      <c r="B191" s="207" t="s">
        <v>166</v>
      </c>
      <c r="C191" s="159">
        <v>0</v>
      </c>
      <c r="D191" s="162">
        <v>0</v>
      </c>
      <c r="E191" s="162">
        <v>0</v>
      </c>
      <c r="F191" s="162">
        <v>0</v>
      </c>
      <c r="G191" s="162">
        <v>0</v>
      </c>
      <c r="H191" s="162">
        <v>0</v>
      </c>
      <c r="I191" s="162">
        <v>0</v>
      </c>
    </row>
    <row r="192" spans="1:9" ht="13" thickTop="1" thickBot="1">
      <c r="A192" s="162" t="s">
        <v>358</v>
      </c>
      <c r="B192" s="207" t="s">
        <v>168</v>
      </c>
      <c r="C192" s="159">
        <v>0</v>
      </c>
      <c r="D192" s="162">
        <v>0</v>
      </c>
      <c r="E192" s="162">
        <v>0</v>
      </c>
      <c r="F192" s="162">
        <v>0</v>
      </c>
      <c r="G192" s="162">
        <v>0</v>
      </c>
      <c r="H192" s="162">
        <v>0</v>
      </c>
      <c r="I192" s="162">
        <v>0</v>
      </c>
    </row>
    <row r="193" spans="1:9" ht="13" thickTop="1" thickBot="1">
      <c r="A193" s="162" t="s">
        <v>358</v>
      </c>
      <c r="B193" s="207" t="s">
        <v>542</v>
      </c>
      <c r="C193" s="159">
        <v>0</v>
      </c>
      <c r="D193" s="162">
        <v>0</v>
      </c>
      <c r="E193" s="162">
        <v>0</v>
      </c>
      <c r="F193" s="162">
        <v>0</v>
      </c>
      <c r="G193" s="162">
        <v>0</v>
      </c>
      <c r="H193" s="162">
        <v>0</v>
      </c>
      <c r="I193" s="162">
        <v>0</v>
      </c>
    </row>
    <row r="194" spans="1:9" ht="13" thickTop="1" thickBot="1">
      <c r="A194" s="162" t="s">
        <v>358</v>
      </c>
      <c r="B194" s="207" t="s">
        <v>169</v>
      </c>
      <c r="C194" s="159">
        <v>0</v>
      </c>
      <c r="D194" s="162">
        <v>0</v>
      </c>
      <c r="E194" s="162">
        <v>0</v>
      </c>
      <c r="F194" s="162">
        <v>0</v>
      </c>
      <c r="G194" s="162">
        <v>0</v>
      </c>
      <c r="H194" s="162">
        <v>0</v>
      </c>
      <c r="I194" s="162">
        <v>0</v>
      </c>
    </row>
    <row r="195" spans="1:9" ht="13" thickTop="1" thickBot="1">
      <c r="A195" s="162" t="s">
        <v>358</v>
      </c>
      <c r="B195" s="207" t="s">
        <v>170</v>
      </c>
      <c r="C195" s="159">
        <v>0</v>
      </c>
      <c r="D195" s="162">
        <v>0</v>
      </c>
      <c r="E195" s="162">
        <v>0</v>
      </c>
      <c r="F195" s="162">
        <v>0</v>
      </c>
      <c r="G195" s="162">
        <v>0</v>
      </c>
      <c r="H195" s="162">
        <v>0</v>
      </c>
      <c r="I195" s="162">
        <v>0</v>
      </c>
    </row>
    <row r="196" spans="1:9" ht="13" thickTop="1" thickBot="1">
      <c r="A196" s="162" t="s">
        <v>358</v>
      </c>
      <c r="B196" s="207" t="s">
        <v>171</v>
      </c>
      <c r="C196" s="159">
        <v>0</v>
      </c>
      <c r="D196" s="162">
        <v>0</v>
      </c>
      <c r="E196" s="162">
        <v>0</v>
      </c>
      <c r="F196" s="162">
        <v>0</v>
      </c>
      <c r="G196" s="162">
        <v>0</v>
      </c>
      <c r="H196" s="162">
        <v>0</v>
      </c>
      <c r="I196" s="162">
        <v>0</v>
      </c>
    </row>
    <row r="197" spans="1:9" ht="13" thickTop="1" thickBot="1">
      <c r="A197" s="162" t="s">
        <v>358</v>
      </c>
      <c r="B197" s="207" t="s">
        <v>172</v>
      </c>
      <c r="C197" s="159">
        <v>0</v>
      </c>
      <c r="D197" s="162">
        <v>0</v>
      </c>
      <c r="E197" s="162">
        <v>0</v>
      </c>
      <c r="F197" s="162">
        <v>0</v>
      </c>
      <c r="G197" s="162">
        <v>0</v>
      </c>
      <c r="H197" s="162">
        <v>0</v>
      </c>
      <c r="I197" s="162">
        <v>0</v>
      </c>
    </row>
    <row r="198" spans="1:9" ht="13" thickTop="1" thickBot="1">
      <c r="A198" s="162" t="s">
        <v>358</v>
      </c>
      <c r="B198" s="207" t="s">
        <v>173</v>
      </c>
      <c r="C198" s="159">
        <v>0</v>
      </c>
      <c r="D198" s="162">
        <v>0</v>
      </c>
      <c r="E198" s="162">
        <v>0</v>
      </c>
      <c r="F198" s="162">
        <v>0</v>
      </c>
      <c r="G198" s="162">
        <v>0</v>
      </c>
      <c r="H198" s="162">
        <v>0</v>
      </c>
      <c r="I198" s="162">
        <v>0</v>
      </c>
    </row>
    <row r="199" spans="1:9" ht="13" thickTop="1" thickBot="1">
      <c r="A199" s="162" t="s">
        <v>358</v>
      </c>
      <c r="B199" s="207" t="s">
        <v>175</v>
      </c>
      <c r="C199" s="159">
        <v>0</v>
      </c>
      <c r="D199" s="162">
        <v>0</v>
      </c>
      <c r="E199" s="162">
        <v>0</v>
      </c>
      <c r="F199" s="162">
        <v>0</v>
      </c>
      <c r="G199" s="162">
        <v>0</v>
      </c>
      <c r="H199" s="162">
        <v>0</v>
      </c>
      <c r="I199" s="162">
        <v>0</v>
      </c>
    </row>
    <row r="200" spans="1:9" ht="13" thickTop="1" thickBot="1">
      <c r="A200" s="162" t="s">
        <v>358</v>
      </c>
      <c r="B200" s="207" t="s">
        <v>176</v>
      </c>
      <c r="C200" s="159">
        <v>0</v>
      </c>
      <c r="D200" s="162">
        <v>0</v>
      </c>
      <c r="E200" s="162">
        <v>0</v>
      </c>
      <c r="F200" s="162">
        <v>0</v>
      </c>
      <c r="G200" s="162">
        <v>0</v>
      </c>
      <c r="H200" s="162">
        <v>0</v>
      </c>
      <c r="I200" s="162">
        <v>0</v>
      </c>
    </row>
    <row r="201" spans="1:9" ht="13" thickTop="1" thickBot="1">
      <c r="A201" s="162" t="s">
        <v>358</v>
      </c>
      <c r="B201" s="207" t="s">
        <v>177</v>
      </c>
      <c r="C201" s="159">
        <v>0</v>
      </c>
      <c r="D201" s="162">
        <v>0</v>
      </c>
      <c r="E201" s="162">
        <v>0</v>
      </c>
      <c r="F201" s="162">
        <v>0</v>
      </c>
      <c r="G201" s="162">
        <v>0</v>
      </c>
      <c r="H201" s="162">
        <v>0</v>
      </c>
      <c r="I201" s="162">
        <v>0</v>
      </c>
    </row>
    <row r="202" spans="1:9" ht="13" thickTop="1" thickBot="1">
      <c r="A202" s="162" t="s">
        <v>358</v>
      </c>
      <c r="B202" s="207" t="s">
        <v>179</v>
      </c>
      <c r="C202" s="159">
        <v>0</v>
      </c>
      <c r="D202" s="162">
        <v>0</v>
      </c>
      <c r="E202" s="162">
        <v>0</v>
      </c>
      <c r="F202" s="162">
        <v>0</v>
      </c>
      <c r="G202" s="162">
        <v>0</v>
      </c>
      <c r="H202" s="162">
        <v>0</v>
      </c>
      <c r="I202" s="162">
        <v>0</v>
      </c>
    </row>
    <row r="203" spans="1:9" ht="13" thickTop="1" thickBot="1">
      <c r="A203" s="162" t="s">
        <v>358</v>
      </c>
      <c r="B203" s="207" t="s">
        <v>180</v>
      </c>
      <c r="C203" s="159">
        <v>0</v>
      </c>
      <c r="D203" s="162">
        <v>0</v>
      </c>
      <c r="E203" s="162">
        <v>0</v>
      </c>
      <c r="F203" s="162">
        <v>0</v>
      </c>
      <c r="G203" s="162">
        <v>0</v>
      </c>
      <c r="H203" s="162">
        <v>0</v>
      </c>
      <c r="I203" s="162">
        <v>0</v>
      </c>
    </row>
    <row r="204" spans="1:9" ht="13" thickTop="1" thickBot="1">
      <c r="A204" s="162" t="s">
        <v>358</v>
      </c>
      <c r="B204" s="207" t="s">
        <v>181</v>
      </c>
      <c r="C204" s="159">
        <v>0</v>
      </c>
      <c r="D204" s="162">
        <v>0</v>
      </c>
      <c r="E204" s="162">
        <v>0</v>
      </c>
      <c r="F204" s="162">
        <v>0</v>
      </c>
      <c r="G204" s="162">
        <v>0</v>
      </c>
      <c r="H204" s="162">
        <v>0</v>
      </c>
      <c r="I204" s="162">
        <v>0</v>
      </c>
    </row>
    <row r="205" spans="1:9" ht="13" thickTop="1" thickBot="1">
      <c r="A205" s="162" t="s">
        <v>358</v>
      </c>
      <c r="B205" s="207" t="s">
        <v>182</v>
      </c>
      <c r="C205" s="159">
        <v>0</v>
      </c>
      <c r="D205" s="162">
        <v>0</v>
      </c>
      <c r="E205" s="162">
        <v>0</v>
      </c>
      <c r="F205" s="162">
        <v>0</v>
      </c>
      <c r="G205" s="162">
        <v>0</v>
      </c>
      <c r="H205" s="162">
        <v>0</v>
      </c>
      <c r="I205" s="162">
        <v>0</v>
      </c>
    </row>
    <row r="206" spans="1:9" ht="13" thickTop="1" thickBot="1">
      <c r="A206" s="162" t="s">
        <v>358</v>
      </c>
      <c r="B206" s="207" t="s">
        <v>183</v>
      </c>
      <c r="C206" s="159">
        <v>0</v>
      </c>
      <c r="D206" s="162">
        <v>0</v>
      </c>
      <c r="E206" s="162">
        <v>0</v>
      </c>
      <c r="F206" s="162">
        <v>0</v>
      </c>
      <c r="G206" s="162">
        <v>0</v>
      </c>
      <c r="H206" s="162">
        <v>0</v>
      </c>
      <c r="I206" s="162">
        <v>0</v>
      </c>
    </row>
    <row r="207" spans="1:9" ht="13" thickTop="1" thickBot="1">
      <c r="A207" s="162" t="s">
        <v>358</v>
      </c>
      <c r="B207" s="207" t="s">
        <v>185</v>
      </c>
      <c r="C207" s="159">
        <v>0</v>
      </c>
      <c r="D207" s="162">
        <v>0</v>
      </c>
      <c r="E207" s="162">
        <v>0</v>
      </c>
      <c r="F207" s="162">
        <v>0</v>
      </c>
      <c r="G207" s="162">
        <v>0</v>
      </c>
      <c r="H207" s="162">
        <v>0</v>
      </c>
      <c r="I207" s="162">
        <v>0</v>
      </c>
    </row>
    <row r="208" spans="1:9" ht="13" thickTop="1" thickBot="1">
      <c r="A208" s="162" t="s">
        <v>358</v>
      </c>
      <c r="B208" s="207" t="s">
        <v>186</v>
      </c>
      <c r="C208" s="159">
        <v>0</v>
      </c>
      <c r="D208" s="162">
        <v>0</v>
      </c>
      <c r="E208" s="162">
        <v>0</v>
      </c>
      <c r="F208" s="162">
        <v>0</v>
      </c>
      <c r="G208" s="162">
        <v>0</v>
      </c>
      <c r="H208" s="162">
        <v>0</v>
      </c>
      <c r="I208" s="162">
        <v>0</v>
      </c>
    </row>
    <row r="209" spans="1:9" ht="13" thickTop="1" thickBot="1">
      <c r="A209" s="162" t="s">
        <v>358</v>
      </c>
      <c r="B209" s="207" t="s">
        <v>188</v>
      </c>
      <c r="C209" s="159">
        <v>0</v>
      </c>
      <c r="D209" s="162">
        <v>0</v>
      </c>
      <c r="E209" s="162">
        <v>0</v>
      </c>
      <c r="F209" s="162">
        <v>0</v>
      </c>
      <c r="G209" s="162">
        <v>0</v>
      </c>
      <c r="H209" s="162">
        <v>0</v>
      </c>
      <c r="I209" s="162">
        <v>0</v>
      </c>
    </row>
    <row r="210" spans="1:9" ht="13" thickTop="1" thickBot="1">
      <c r="A210" s="162" t="s">
        <v>358</v>
      </c>
      <c r="B210" s="207" t="s">
        <v>190</v>
      </c>
      <c r="C210" s="159">
        <v>0</v>
      </c>
      <c r="D210" s="162">
        <v>0</v>
      </c>
      <c r="E210" s="162">
        <v>0</v>
      </c>
      <c r="F210" s="162">
        <v>0</v>
      </c>
      <c r="G210" s="162">
        <v>0</v>
      </c>
      <c r="H210" s="162">
        <v>0</v>
      </c>
      <c r="I210" s="162">
        <v>0</v>
      </c>
    </row>
    <row r="211" spans="1:9" ht="13" thickTop="1" thickBot="1">
      <c r="A211" s="162" t="s">
        <v>358</v>
      </c>
      <c r="B211" s="207" t="s">
        <v>191</v>
      </c>
      <c r="C211" s="159">
        <v>0</v>
      </c>
      <c r="D211" s="162">
        <v>0</v>
      </c>
      <c r="E211" s="162">
        <v>0</v>
      </c>
      <c r="F211" s="162">
        <v>0</v>
      </c>
      <c r="G211" s="162">
        <v>0</v>
      </c>
      <c r="H211" s="162">
        <v>0</v>
      </c>
      <c r="I211" s="162">
        <v>0</v>
      </c>
    </row>
    <row r="212" spans="1:9" ht="13" thickTop="1" thickBot="1">
      <c r="A212" s="162" t="s">
        <v>358</v>
      </c>
      <c r="B212" s="207" t="s">
        <v>192</v>
      </c>
      <c r="C212" s="159">
        <v>0</v>
      </c>
      <c r="D212" s="162">
        <v>0</v>
      </c>
      <c r="E212" s="162">
        <v>0</v>
      </c>
      <c r="F212" s="162">
        <v>0</v>
      </c>
      <c r="G212" s="162">
        <v>0</v>
      </c>
      <c r="H212" s="162">
        <v>0</v>
      </c>
      <c r="I212" s="162">
        <v>0</v>
      </c>
    </row>
    <row r="213" spans="1:9" ht="13" thickTop="1" thickBot="1">
      <c r="A213" s="162" t="s">
        <v>358</v>
      </c>
      <c r="B213" s="207" t="s">
        <v>194</v>
      </c>
      <c r="C213" s="159">
        <v>0</v>
      </c>
      <c r="D213" s="162">
        <v>0</v>
      </c>
      <c r="E213" s="162">
        <v>0</v>
      </c>
      <c r="F213" s="162">
        <v>0</v>
      </c>
      <c r="G213" s="162">
        <v>0</v>
      </c>
      <c r="H213" s="162">
        <v>0</v>
      </c>
      <c r="I213" s="162">
        <v>0</v>
      </c>
    </row>
    <row r="214" spans="1:9" ht="13" thickTop="1" thickBot="1">
      <c r="A214" s="162" t="s">
        <v>358</v>
      </c>
      <c r="B214" s="207" t="s">
        <v>195</v>
      </c>
      <c r="C214" s="159">
        <v>0</v>
      </c>
      <c r="D214" s="162">
        <v>0</v>
      </c>
      <c r="E214" s="162">
        <v>0</v>
      </c>
      <c r="F214" s="162">
        <v>0</v>
      </c>
      <c r="G214" s="162">
        <v>0</v>
      </c>
      <c r="H214" s="162">
        <v>0</v>
      </c>
      <c r="I214" s="162">
        <v>0</v>
      </c>
    </row>
    <row r="215" spans="1:9" ht="13" thickTop="1" thickBot="1">
      <c r="A215" s="162" t="s">
        <v>358</v>
      </c>
      <c r="B215" s="207" t="s">
        <v>196</v>
      </c>
      <c r="C215" s="159">
        <v>0</v>
      </c>
      <c r="D215" s="162">
        <v>0</v>
      </c>
      <c r="E215" s="162">
        <v>0</v>
      </c>
      <c r="F215" s="162">
        <v>0</v>
      </c>
      <c r="G215" s="162">
        <v>0</v>
      </c>
      <c r="H215" s="162">
        <v>0</v>
      </c>
      <c r="I215" s="162">
        <v>0</v>
      </c>
    </row>
    <row r="216" spans="1:9" ht="13" thickTop="1" thickBot="1">
      <c r="A216" s="162" t="s">
        <v>358</v>
      </c>
      <c r="B216" s="207" t="s">
        <v>197</v>
      </c>
      <c r="C216" s="159">
        <v>0</v>
      </c>
      <c r="D216" s="162">
        <v>0</v>
      </c>
      <c r="E216" s="162">
        <v>0</v>
      </c>
      <c r="F216" s="162">
        <v>0</v>
      </c>
      <c r="G216" s="162">
        <v>0</v>
      </c>
      <c r="H216" s="162">
        <v>0</v>
      </c>
      <c r="I216" s="162">
        <v>0</v>
      </c>
    </row>
    <row r="217" spans="1:9" ht="13" thickTop="1" thickBot="1">
      <c r="A217" s="162" t="s">
        <v>358</v>
      </c>
      <c r="B217" s="207" t="s">
        <v>198</v>
      </c>
      <c r="C217" s="159">
        <v>0</v>
      </c>
      <c r="D217" s="162">
        <v>0</v>
      </c>
      <c r="E217" s="162">
        <v>0</v>
      </c>
      <c r="F217" s="162">
        <v>0</v>
      </c>
      <c r="G217" s="162">
        <v>0</v>
      </c>
      <c r="H217" s="162">
        <v>0</v>
      </c>
      <c r="I217" s="162">
        <v>0</v>
      </c>
    </row>
    <row r="218" spans="1:9" ht="13" thickTop="1" thickBot="1">
      <c r="A218" s="162" t="s">
        <v>358</v>
      </c>
      <c r="B218" s="207" t="s">
        <v>199</v>
      </c>
      <c r="C218" s="159">
        <v>0</v>
      </c>
      <c r="D218" s="162">
        <v>0</v>
      </c>
      <c r="E218" s="162">
        <v>0</v>
      </c>
      <c r="F218" s="162">
        <v>0</v>
      </c>
      <c r="G218" s="162">
        <v>0</v>
      </c>
      <c r="H218" s="162">
        <v>0</v>
      </c>
      <c r="I218" s="162">
        <v>0</v>
      </c>
    </row>
    <row r="219" spans="1:9" ht="13" thickTop="1" thickBot="1">
      <c r="A219" s="162" t="s">
        <v>358</v>
      </c>
      <c r="B219" s="207" t="s">
        <v>200</v>
      </c>
      <c r="C219" s="159">
        <v>0</v>
      </c>
      <c r="D219" s="162">
        <v>0</v>
      </c>
      <c r="E219" s="162">
        <v>0</v>
      </c>
      <c r="F219" s="162">
        <v>0</v>
      </c>
      <c r="G219" s="162">
        <v>0</v>
      </c>
      <c r="H219" s="162">
        <v>0</v>
      </c>
      <c r="I219" s="162">
        <v>0</v>
      </c>
    </row>
    <row r="220" spans="1:9" ht="13" thickTop="1" thickBot="1">
      <c r="A220" s="162" t="s">
        <v>358</v>
      </c>
      <c r="B220" s="207" t="s">
        <v>201</v>
      </c>
      <c r="C220" s="159">
        <v>0</v>
      </c>
      <c r="D220" s="162">
        <v>0</v>
      </c>
      <c r="E220" s="162">
        <v>0</v>
      </c>
      <c r="F220" s="162">
        <v>0</v>
      </c>
      <c r="G220" s="162">
        <v>0</v>
      </c>
      <c r="H220" s="162">
        <v>0</v>
      </c>
      <c r="I220" s="162">
        <v>0</v>
      </c>
    </row>
    <row r="221" spans="1:9" ht="13" thickTop="1" thickBot="1">
      <c r="A221" s="162" t="s">
        <v>358</v>
      </c>
      <c r="B221" s="207" t="s">
        <v>202</v>
      </c>
      <c r="C221" s="159">
        <v>0</v>
      </c>
      <c r="D221" s="162">
        <v>0</v>
      </c>
      <c r="E221" s="162">
        <v>0</v>
      </c>
      <c r="F221" s="162">
        <v>0</v>
      </c>
      <c r="G221" s="162">
        <v>0</v>
      </c>
      <c r="H221" s="162">
        <v>0</v>
      </c>
      <c r="I221" s="162">
        <v>0</v>
      </c>
    </row>
    <row r="222" spans="1:9" ht="13" thickTop="1" thickBot="1">
      <c r="A222" s="162" t="s">
        <v>358</v>
      </c>
      <c r="B222" s="207" t="s">
        <v>203</v>
      </c>
      <c r="C222" s="159">
        <v>0</v>
      </c>
      <c r="D222" s="162">
        <v>0</v>
      </c>
      <c r="E222" s="162">
        <v>0</v>
      </c>
      <c r="F222" s="162">
        <v>0</v>
      </c>
      <c r="G222" s="162">
        <v>0</v>
      </c>
      <c r="H222" s="162">
        <v>0</v>
      </c>
      <c r="I222" s="162">
        <v>0</v>
      </c>
    </row>
    <row r="223" spans="1:9" ht="13" thickTop="1" thickBot="1">
      <c r="A223" s="162" t="s">
        <v>358</v>
      </c>
      <c r="B223" s="207" t="s">
        <v>204</v>
      </c>
      <c r="C223" s="159">
        <v>0</v>
      </c>
      <c r="D223" s="162">
        <v>0</v>
      </c>
      <c r="E223" s="162">
        <v>0</v>
      </c>
      <c r="F223" s="162">
        <v>0</v>
      </c>
      <c r="G223" s="162">
        <v>0</v>
      </c>
      <c r="H223" s="162">
        <v>0</v>
      </c>
      <c r="I223" s="162">
        <v>0</v>
      </c>
    </row>
    <row r="224" spans="1:9" ht="13" thickTop="1" thickBot="1">
      <c r="A224" s="162" t="s">
        <v>358</v>
      </c>
      <c r="B224" s="207" t="s">
        <v>205</v>
      </c>
      <c r="C224" s="159">
        <v>0</v>
      </c>
      <c r="D224" s="162">
        <v>0</v>
      </c>
      <c r="E224" s="162">
        <v>0</v>
      </c>
      <c r="F224" s="162">
        <v>0</v>
      </c>
      <c r="G224" s="162">
        <v>0</v>
      </c>
      <c r="H224" s="162">
        <v>0</v>
      </c>
      <c r="I224" s="162">
        <v>0</v>
      </c>
    </row>
    <row r="225" spans="1:9" ht="13" thickTop="1" thickBot="1">
      <c r="A225" s="162" t="s">
        <v>358</v>
      </c>
      <c r="B225" s="207" t="s">
        <v>206</v>
      </c>
      <c r="C225" s="159">
        <v>0</v>
      </c>
      <c r="D225" s="162">
        <v>0</v>
      </c>
      <c r="E225" s="162">
        <v>0</v>
      </c>
      <c r="F225" s="162">
        <v>0</v>
      </c>
      <c r="G225" s="162">
        <v>0</v>
      </c>
      <c r="H225" s="162">
        <v>0</v>
      </c>
      <c r="I225" s="162">
        <v>0</v>
      </c>
    </row>
    <row r="226" spans="1:9" ht="13" thickTop="1" thickBot="1">
      <c r="A226" s="162" t="s">
        <v>358</v>
      </c>
      <c r="B226" s="207" t="s">
        <v>799</v>
      </c>
      <c r="C226" s="159">
        <v>0</v>
      </c>
      <c r="D226" s="162">
        <v>0</v>
      </c>
      <c r="E226" s="162">
        <v>0</v>
      </c>
      <c r="F226" s="162">
        <v>0</v>
      </c>
      <c r="G226" s="162">
        <v>0</v>
      </c>
      <c r="H226" s="162">
        <v>0</v>
      </c>
      <c r="I226" s="162">
        <v>0</v>
      </c>
    </row>
    <row r="227" spans="1:9" ht="13" thickTop="1" thickBot="1">
      <c r="A227" s="162" t="s">
        <v>358</v>
      </c>
      <c r="B227" s="207" t="s">
        <v>208</v>
      </c>
      <c r="C227" s="159">
        <v>0</v>
      </c>
      <c r="D227" s="162">
        <v>0</v>
      </c>
      <c r="E227" s="162">
        <v>0</v>
      </c>
      <c r="F227" s="162">
        <v>0</v>
      </c>
      <c r="G227" s="162">
        <v>0</v>
      </c>
      <c r="H227" s="162">
        <v>0</v>
      </c>
      <c r="I227" s="162">
        <v>0</v>
      </c>
    </row>
    <row r="228" spans="1:9" ht="13" thickTop="1" thickBot="1">
      <c r="A228" s="162" t="s">
        <v>358</v>
      </c>
      <c r="B228" s="207" t="s">
        <v>802</v>
      </c>
      <c r="C228" s="159">
        <v>0</v>
      </c>
      <c r="D228" s="162">
        <v>0</v>
      </c>
      <c r="E228" s="162">
        <v>0</v>
      </c>
      <c r="F228" s="162">
        <v>0</v>
      </c>
      <c r="G228" s="162">
        <v>0</v>
      </c>
      <c r="H228" s="162">
        <v>0</v>
      </c>
      <c r="I228" s="162">
        <v>0</v>
      </c>
    </row>
    <row r="229" spans="1:9" ht="13" thickTop="1" thickBot="1">
      <c r="A229" s="162" t="s">
        <v>358</v>
      </c>
      <c r="B229" s="207" t="s">
        <v>209</v>
      </c>
      <c r="C229" s="159">
        <v>0</v>
      </c>
      <c r="D229" s="162">
        <v>0</v>
      </c>
      <c r="E229" s="162">
        <v>0</v>
      </c>
      <c r="F229" s="162">
        <v>0</v>
      </c>
      <c r="G229" s="162">
        <v>0</v>
      </c>
      <c r="H229" s="162">
        <v>0</v>
      </c>
      <c r="I229" s="162">
        <v>0</v>
      </c>
    </row>
    <row r="230" spans="1:9" ht="13" thickTop="1" thickBot="1">
      <c r="A230" s="162" t="s">
        <v>358</v>
      </c>
      <c r="B230" s="207" t="s">
        <v>210</v>
      </c>
      <c r="C230" s="159">
        <v>0</v>
      </c>
      <c r="D230" s="162">
        <v>0</v>
      </c>
      <c r="E230" s="162">
        <v>0</v>
      </c>
      <c r="F230" s="162">
        <v>0</v>
      </c>
      <c r="G230" s="162">
        <v>0</v>
      </c>
      <c r="H230" s="162">
        <v>0</v>
      </c>
      <c r="I230" s="162">
        <v>0</v>
      </c>
    </row>
    <row r="231" spans="1:9" ht="13" thickTop="1" thickBot="1">
      <c r="A231" s="162" t="s">
        <v>358</v>
      </c>
      <c r="B231" s="207" t="s">
        <v>211</v>
      </c>
      <c r="C231" s="159">
        <v>0</v>
      </c>
      <c r="D231" s="162">
        <v>0</v>
      </c>
      <c r="E231" s="162">
        <v>0</v>
      </c>
      <c r="F231" s="162">
        <v>0</v>
      </c>
      <c r="G231" s="162">
        <v>0</v>
      </c>
      <c r="H231" s="162">
        <v>0</v>
      </c>
      <c r="I231" s="162">
        <v>0</v>
      </c>
    </row>
    <row r="232" spans="1:9" ht="13" thickTop="1" thickBot="1">
      <c r="A232" s="162" t="s">
        <v>358</v>
      </c>
      <c r="B232" s="207" t="s">
        <v>213</v>
      </c>
      <c r="C232" s="159">
        <v>0</v>
      </c>
      <c r="D232" s="162">
        <v>0</v>
      </c>
      <c r="E232" s="162">
        <v>0</v>
      </c>
      <c r="F232" s="162">
        <v>0</v>
      </c>
      <c r="G232" s="162">
        <v>0</v>
      </c>
      <c r="H232" s="162">
        <v>0</v>
      </c>
      <c r="I232" s="162">
        <v>0</v>
      </c>
    </row>
    <row r="233" spans="1:9" ht="13" thickTop="1" thickBot="1">
      <c r="A233" s="162" t="s">
        <v>358</v>
      </c>
      <c r="B233" s="207" t="s">
        <v>215</v>
      </c>
      <c r="C233" s="159">
        <v>0</v>
      </c>
      <c r="D233" s="162">
        <v>0</v>
      </c>
      <c r="E233" s="162">
        <v>0</v>
      </c>
      <c r="F233" s="162">
        <v>0</v>
      </c>
      <c r="G233" s="162">
        <v>0</v>
      </c>
      <c r="H233" s="162">
        <v>0</v>
      </c>
      <c r="I233" s="162">
        <v>0</v>
      </c>
    </row>
    <row r="234" spans="1:9" ht="13" thickTop="1" thickBot="1">
      <c r="A234" s="162" t="s">
        <v>358</v>
      </c>
      <c r="B234" s="207" t="s">
        <v>813</v>
      </c>
      <c r="C234" s="159">
        <v>0</v>
      </c>
      <c r="D234" s="162">
        <v>0</v>
      </c>
      <c r="E234" s="162">
        <v>0</v>
      </c>
      <c r="F234" s="162">
        <v>0</v>
      </c>
      <c r="G234" s="162">
        <v>0</v>
      </c>
      <c r="H234" s="162">
        <v>0</v>
      </c>
      <c r="I234" s="162">
        <v>0</v>
      </c>
    </row>
    <row r="235" spans="1:9" ht="13" thickTop="1" thickBot="1">
      <c r="A235" s="162" t="s">
        <v>358</v>
      </c>
      <c r="B235" s="207" t="s">
        <v>216</v>
      </c>
      <c r="C235" s="159">
        <v>0</v>
      </c>
      <c r="D235" s="162">
        <v>0</v>
      </c>
      <c r="E235" s="162">
        <v>0</v>
      </c>
      <c r="F235" s="162">
        <v>0</v>
      </c>
      <c r="G235" s="162">
        <v>0</v>
      </c>
      <c r="H235" s="162">
        <v>0</v>
      </c>
      <c r="I235" s="162">
        <v>0</v>
      </c>
    </row>
    <row r="236" spans="1:9" ht="13" thickTop="1" thickBot="1">
      <c r="A236" s="162" t="s">
        <v>358</v>
      </c>
      <c r="B236" s="207" t="s">
        <v>217</v>
      </c>
      <c r="C236" s="159">
        <v>0</v>
      </c>
      <c r="D236" s="162">
        <v>0</v>
      </c>
      <c r="E236" s="162">
        <v>0</v>
      </c>
      <c r="F236" s="162">
        <v>0</v>
      </c>
      <c r="G236" s="162">
        <v>0</v>
      </c>
      <c r="H236" s="162">
        <v>0</v>
      </c>
      <c r="I236" s="162">
        <v>0</v>
      </c>
    </row>
    <row r="237" spans="1:9" ht="13" thickTop="1" thickBot="1">
      <c r="A237" s="162" t="s">
        <v>358</v>
      </c>
      <c r="B237" s="207" t="s">
        <v>218</v>
      </c>
      <c r="C237" s="159">
        <v>0</v>
      </c>
      <c r="D237" s="162">
        <v>0</v>
      </c>
      <c r="E237" s="162">
        <v>0</v>
      </c>
      <c r="F237" s="162">
        <v>0</v>
      </c>
      <c r="G237" s="162">
        <v>0</v>
      </c>
      <c r="H237" s="162">
        <v>0</v>
      </c>
      <c r="I237" s="162">
        <v>0</v>
      </c>
    </row>
    <row r="238" spans="1:9" ht="13" thickTop="1" thickBot="1">
      <c r="A238" s="162" t="s">
        <v>358</v>
      </c>
      <c r="B238" s="207" t="s">
        <v>219</v>
      </c>
      <c r="C238" s="159">
        <v>0</v>
      </c>
      <c r="D238" s="162">
        <v>0</v>
      </c>
      <c r="E238" s="162">
        <v>0</v>
      </c>
      <c r="F238" s="162">
        <v>0</v>
      </c>
      <c r="G238" s="162">
        <v>0</v>
      </c>
      <c r="H238" s="162">
        <v>0</v>
      </c>
      <c r="I238" s="162">
        <v>0</v>
      </c>
    </row>
    <row r="239" spans="1:9" ht="13" thickTop="1" thickBot="1">
      <c r="A239" s="162" t="s">
        <v>358</v>
      </c>
      <c r="B239" s="207" t="s">
        <v>221</v>
      </c>
      <c r="C239" s="159">
        <v>0</v>
      </c>
      <c r="D239" s="162">
        <v>0</v>
      </c>
      <c r="E239" s="162">
        <v>0</v>
      </c>
      <c r="F239" s="162">
        <v>0</v>
      </c>
      <c r="G239" s="162">
        <v>0</v>
      </c>
      <c r="H239" s="162">
        <v>0</v>
      </c>
      <c r="I239" s="162">
        <v>0</v>
      </c>
    </row>
    <row r="240" spans="1:9" ht="13" thickTop="1" thickBot="1">
      <c r="A240" s="162" t="s">
        <v>358</v>
      </c>
      <c r="B240" s="207" t="s">
        <v>222</v>
      </c>
      <c r="C240" s="159">
        <v>0</v>
      </c>
      <c r="D240" s="162">
        <v>0</v>
      </c>
      <c r="E240" s="162">
        <v>0</v>
      </c>
      <c r="F240" s="162">
        <v>0</v>
      </c>
      <c r="G240" s="162">
        <v>0</v>
      </c>
      <c r="H240" s="162">
        <v>0</v>
      </c>
      <c r="I240" s="162">
        <v>0</v>
      </c>
    </row>
    <row r="241" spans="1:9" ht="13" thickTop="1" thickBot="1">
      <c r="A241" s="162" t="s">
        <v>358</v>
      </c>
      <c r="B241" s="207" t="s">
        <v>4</v>
      </c>
      <c r="C241" s="159">
        <v>0</v>
      </c>
      <c r="D241" s="162">
        <v>0</v>
      </c>
      <c r="E241" s="162">
        <v>0</v>
      </c>
      <c r="F241" s="162">
        <v>0</v>
      </c>
      <c r="G241" s="162">
        <v>0</v>
      </c>
      <c r="H241" s="162">
        <v>0</v>
      </c>
      <c r="I241" s="162">
        <v>0</v>
      </c>
    </row>
    <row r="242" spans="1:9" ht="13" thickTop="1" thickBot="1">
      <c r="A242" s="162" t="s">
        <v>358</v>
      </c>
      <c r="B242" s="207" t="s">
        <v>223</v>
      </c>
      <c r="C242" s="159">
        <v>0</v>
      </c>
      <c r="D242" s="162">
        <v>0</v>
      </c>
      <c r="E242" s="162">
        <v>0</v>
      </c>
      <c r="F242" s="162">
        <v>0</v>
      </c>
      <c r="G242" s="162">
        <v>0</v>
      </c>
      <c r="H242" s="162">
        <v>0</v>
      </c>
      <c r="I242" s="162">
        <v>0</v>
      </c>
    </row>
    <row r="243" spans="1:9" ht="13" thickTop="1" thickBot="1">
      <c r="A243" s="162" t="s">
        <v>358</v>
      </c>
      <c r="B243" s="207" t="s">
        <v>225</v>
      </c>
      <c r="C243" s="159">
        <v>0</v>
      </c>
      <c r="D243" s="162">
        <v>0</v>
      </c>
      <c r="E243" s="162">
        <v>0</v>
      </c>
      <c r="F243" s="162">
        <v>0</v>
      </c>
      <c r="G243" s="162">
        <v>0</v>
      </c>
      <c r="H243" s="162">
        <v>0</v>
      </c>
      <c r="I243" s="162">
        <v>0</v>
      </c>
    </row>
    <row r="244" spans="1:9" ht="13" thickTop="1" thickBot="1">
      <c r="A244" s="162" t="s">
        <v>358</v>
      </c>
      <c r="B244" s="207" t="s">
        <v>226</v>
      </c>
      <c r="C244" s="159">
        <v>0</v>
      </c>
      <c r="D244" s="162">
        <v>0</v>
      </c>
      <c r="E244" s="162">
        <v>0</v>
      </c>
      <c r="F244" s="162">
        <v>0</v>
      </c>
      <c r="G244" s="162">
        <v>0</v>
      </c>
      <c r="H244" s="162">
        <v>0</v>
      </c>
      <c r="I244" s="162">
        <v>0</v>
      </c>
    </row>
    <row r="245" spans="1:9" ht="13" thickTop="1" thickBot="1">
      <c r="A245" s="162" t="s">
        <v>358</v>
      </c>
      <c r="B245" s="207" t="s">
        <v>228</v>
      </c>
      <c r="C245" s="159">
        <v>0</v>
      </c>
      <c r="D245" s="162">
        <v>0</v>
      </c>
      <c r="E245" s="162">
        <v>0</v>
      </c>
      <c r="F245" s="162">
        <v>0</v>
      </c>
      <c r="G245" s="162">
        <v>0</v>
      </c>
      <c r="H245" s="162">
        <v>0</v>
      </c>
      <c r="I245" s="162">
        <v>0</v>
      </c>
    </row>
    <row r="246" spans="1:9" ht="13" thickTop="1" thickBot="1">
      <c r="A246" s="162" t="s">
        <v>358</v>
      </c>
      <c r="B246" s="207" t="s">
        <v>229</v>
      </c>
      <c r="C246" s="159">
        <v>0</v>
      </c>
      <c r="D246" s="162">
        <v>0</v>
      </c>
      <c r="E246" s="162">
        <v>0</v>
      </c>
      <c r="F246" s="162">
        <v>0</v>
      </c>
      <c r="G246" s="162">
        <v>0</v>
      </c>
      <c r="H246" s="162">
        <v>0</v>
      </c>
      <c r="I246" s="162">
        <v>0</v>
      </c>
    </row>
    <row r="247" spans="1:9" ht="13" thickTop="1" thickBot="1">
      <c r="A247" s="162" t="s">
        <v>358</v>
      </c>
      <c r="B247" s="207" t="s">
        <v>231</v>
      </c>
      <c r="C247" s="159">
        <v>0</v>
      </c>
      <c r="D247" s="162">
        <v>0</v>
      </c>
      <c r="E247" s="162">
        <v>0</v>
      </c>
      <c r="F247" s="162">
        <v>0</v>
      </c>
      <c r="G247" s="162">
        <v>0</v>
      </c>
      <c r="H247" s="162">
        <v>0</v>
      </c>
      <c r="I247" s="162">
        <v>0</v>
      </c>
    </row>
    <row r="248" spans="1:9" ht="13" thickTop="1" thickBot="1">
      <c r="A248" s="162" t="s">
        <v>358</v>
      </c>
      <c r="B248" s="207" t="s">
        <v>232</v>
      </c>
      <c r="C248" s="159">
        <v>0</v>
      </c>
      <c r="D248" s="162">
        <v>0</v>
      </c>
      <c r="E248" s="162">
        <v>0</v>
      </c>
      <c r="F248" s="162">
        <v>0</v>
      </c>
      <c r="G248" s="162">
        <v>0</v>
      </c>
      <c r="H248" s="162">
        <v>0</v>
      </c>
      <c r="I248" s="162">
        <v>0</v>
      </c>
    </row>
    <row r="249" spans="1:9" ht="13" thickTop="1" thickBot="1">
      <c r="A249" s="162" t="s">
        <v>358</v>
      </c>
      <c r="B249" s="207" t="s">
        <v>233</v>
      </c>
      <c r="C249" s="159">
        <v>0</v>
      </c>
      <c r="D249" s="162">
        <v>0</v>
      </c>
      <c r="E249" s="162">
        <v>0</v>
      </c>
      <c r="F249" s="162">
        <v>0</v>
      </c>
      <c r="G249" s="162">
        <v>0</v>
      </c>
      <c r="H249" s="162">
        <v>0</v>
      </c>
      <c r="I249" s="162">
        <v>0</v>
      </c>
    </row>
    <row r="250" spans="1:9" ht="13" thickTop="1" thickBot="1">
      <c r="A250" s="162" t="s">
        <v>358</v>
      </c>
      <c r="B250" s="207" t="s">
        <v>234</v>
      </c>
      <c r="C250" s="159">
        <v>0</v>
      </c>
      <c r="D250" s="162">
        <v>0</v>
      </c>
      <c r="E250" s="162">
        <v>0</v>
      </c>
      <c r="F250" s="162">
        <v>0</v>
      </c>
      <c r="G250" s="162">
        <v>0</v>
      </c>
      <c r="H250" s="162">
        <v>0</v>
      </c>
      <c r="I250" s="162">
        <v>0</v>
      </c>
    </row>
    <row r="251" spans="1:9" ht="13" thickTop="1" thickBot="1">
      <c r="A251" s="162" t="s">
        <v>358</v>
      </c>
      <c r="B251" s="207" t="s">
        <v>235</v>
      </c>
      <c r="C251" s="159">
        <v>0</v>
      </c>
      <c r="D251" s="162">
        <v>0</v>
      </c>
      <c r="E251" s="162">
        <v>0</v>
      </c>
      <c r="F251" s="162">
        <v>0</v>
      </c>
      <c r="G251" s="162">
        <v>0</v>
      </c>
      <c r="H251" s="162">
        <v>0</v>
      </c>
      <c r="I251" s="162">
        <v>0</v>
      </c>
    </row>
    <row r="252" spans="1:9" ht="13" thickTop="1" thickBot="1">
      <c r="A252" s="162" t="s">
        <v>358</v>
      </c>
      <c r="B252" s="207" t="s">
        <v>236</v>
      </c>
      <c r="C252" s="159">
        <v>0</v>
      </c>
      <c r="D252" s="162">
        <v>0</v>
      </c>
      <c r="E252" s="162">
        <v>0</v>
      </c>
      <c r="F252" s="162">
        <v>0</v>
      </c>
      <c r="G252" s="162">
        <v>0</v>
      </c>
      <c r="H252" s="162">
        <v>0</v>
      </c>
      <c r="I252" s="162">
        <v>0</v>
      </c>
    </row>
    <row r="253" spans="1:9" ht="13" thickTop="1" thickBot="1">
      <c r="A253" s="162" t="s">
        <v>358</v>
      </c>
      <c r="B253" s="207" t="s">
        <v>20</v>
      </c>
      <c r="C253" s="159">
        <v>0</v>
      </c>
      <c r="D253" s="162">
        <v>0</v>
      </c>
      <c r="E253" s="162">
        <v>0</v>
      </c>
      <c r="F253" s="162">
        <v>0</v>
      </c>
      <c r="G253" s="162">
        <v>0</v>
      </c>
      <c r="H253" s="162">
        <v>0</v>
      </c>
      <c r="I253" s="162">
        <v>0</v>
      </c>
    </row>
    <row r="254" spans="1:9" ht="13" thickTop="1" thickBot="1">
      <c r="A254" s="162" t="s">
        <v>358</v>
      </c>
      <c r="B254" s="207" t="s">
        <v>237</v>
      </c>
      <c r="C254" s="159">
        <v>0</v>
      </c>
      <c r="D254" s="162">
        <v>0</v>
      </c>
      <c r="E254" s="162">
        <v>0</v>
      </c>
      <c r="F254" s="162">
        <v>0</v>
      </c>
      <c r="G254" s="162">
        <v>0</v>
      </c>
      <c r="H254" s="162">
        <v>0</v>
      </c>
      <c r="I254" s="162">
        <v>0</v>
      </c>
    </row>
    <row r="255" spans="1:9" ht="13" thickTop="1" thickBot="1">
      <c r="A255" s="162" t="s">
        <v>358</v>
      </c>
      <c r="B255" s="207" t="s">
        <v>238</v>
      </c>
      <c r="C255" s="159">
        <v>0</v>
      </c>
      <c r="D255" s="162">
        <v>0</v>
      </c>
      <c r="E255" s="162">
        <v>0</v>
      </c>
      <c r="F255" s="162">
        <v>0</v>
      </c>
      <c r="G255" s="162">
        <v>0</v>
      </c>
      <c r="H255" s="162">
        <v>0</v>
      </c>
      <c r="I255" s="162">
        <v>0</v>
      </c>
    </row>
    <row r="256" spans="1:9" ht="13" thickTop="1" thickBot="1">
      <c r="A256" s="162" t="s">
        <v>358</v>
      </c>
      <c r="B256" s="207" t="s">
        <v>239</v>
      </c>
      <c r="C256" s="159">
        <v>0</v>
      </c>
      <c r="D256" s="162">
        <v>0</v>
      </c>
      <c r="E256" s="162">
        <v>0</v>
      </c>
      <c r="F256" s="162">
        <v>0</v>
      </c>
      <c r="G256" s="162">
        <v>0</v>
      </c>
      <c r="H256" s="162">
        <v>0</v>
      </c>
      <c r="I256" s="162">
        <v>0</v>
      </c>
    </row>
    <row r="257" spans="1:9" ht="13" thickTop="1" thickBot="1">
      <c r="A257" s="162" t="s">
        <v>358</v>
      </c>
      <c r="B257" s="207" t="s">
        <v>240</v>
      </c>
      <c r="C257" s="159">
        <v>0</v>
      </c>
      <c r="D257" s="162">
        <v>0</v>
      </c>
      <c r="E257" s="162">
        <v>0</v>
      </c>
      <c r="F257" s="162">
        <v>0</v>
      </c>
      <c r="G257" s="162">
        <v>0</v>
      </c>
      <c r="H257" s="162">
        <v>0</v>
      </c>
      <c r="I257" s="162">
        <v>0</v>
      </c>
    </row>
    <row r="258" spans="1:9" ht="13" thickTop="1" thickBot="1">
      <c r="A258" s="162" t="s">
        <v>358</v>
      </c>
      <c r="B258" s="207" t="s">
        <v>241</v>
      </c>
      <c r="C258" s="159">
        <v>0</v>
      </c>
      <c r="D258" s="162">
        <v>0</v>
      </c>
      <c r="E258" s="162">
        <v>0</v>
      </c>
      <c r="F258" s="162">
        <v>0</v>
      </c>
      <c r="G258" s="162">
        <v>0</v>
      </c>
      <c r="H258" s="162">
        <v>0</v>
      </c>
      <c r="I258" s="162">
        <v>0</v>
      </c>
    </row>
    <row r="259" spans="1:9" ht="13" thickTop="1" thickBot="1">
      <c r="A259" s="162" t="s">
        <v>358</v>
      </c>
      <c r="B259" s="207" t="s">
        <v>242</v>
      </c>
      <c r="C259" s="159">
        <v>0</v>
      </c>
      <c r="D259" s="162">
        <v>0</v>
      </c>
      <c r="E259" s="162">
        <v>0</v>
      </c>
      <c r="F259" s="162">
        <v>0</v>
      </c>
      <c r="G259" s="162">
        <v>0</v>
      </c>
      <c r="H259" s="162">
        <v>0</v>
      </c>
      <c r="I259" s="162">
        <v>0</v>
      </c>
    </row>
    <row r="260" spans="1:9" ht="13" thickTop="1" thickBot="1">
      <c r="A260" s="162" t="s">
        <v>358</v>
      </c>
      <c r="B260" s="207" t="s">
        <v>243</v>
      </c>
      <c r="C260" s="159">
        <v>0</v>
      </c>
      <c r="D260" s="162">
        <v>0</v>
      </c>
      <c r="E260" s="162">
        <v>0</v>
      </c>
      <c r="F260" s="162">
        <v>0</v>
      </c>
      <c r="G260" s="162">
        <v>0</v>
      </c>
      <c r="H260" s="162">
        <v>0</v>
      </c>
      <c r="I260" s="162">
        <v>0</v>
      </c>
    </row>
    <row r="261" spans="1:9" ht="13" thickTop="1" thickBot="1">
      <c r="A261" s="162" t="s">
        <v>358</v>
      </c>
      <c r="B261" s="207" t="s">
        <v>245</v>
      </c>
      <c r="C261" s="159">
        <v>0</v>
      </c>
      <c r="D261" s="162">
        <v>0</v>
      </c>
      <c r="E261" s="162">
        <v>0</v>
      </c>
      <c r="F261" s="162">
        <v>0</v>
      </c>
      <c r="G261" s="162">
        <v>0</v>
      </c>
      <c r="H261" s="162">
        <v>0</v>
      </c>
      <c r="I261" s="162">
        <v>0</v>
      </c>
    </row>
    <row r="262" spans="1:9" ht="13" thickTop="1" thickBot="1">
      <c r="A262" s="162" t="s">
        <v>358</v>
      </c>
      <c r="B262" s="207" t="s">
        <v>246</v>
      </c>
      <c r="C262" s="159">
        <v>0</v>
      </c>
      <c r="D262" s="162">
        <v>0</v>
      </c>
      <c r="E262" s="162">
        <v>0</v>
      </c>
      <c r="F262" s="162">
        <v>0</v>
      </c>
      <c r="G262" s="162">
        <v>0</v>
      </c>
      <c r="H262" s="162">
        <v>0</v>
      </c>
      <c r="I262" s="162">
        <v>0</v>
      </c>
    </row>
    <row r="263" spans="1:9" ht="13" thickTop="1" thickBot="1">
      <c r="A263" s="162" t="s">
        <v>358</v>
      </c>
      <c r="B263" s="207" t="s">
        <v>247</v>
      </c>
      <c r="C263" s="159">
        <v>0</v>
      </c>
      <c r="D263" s="162">
        <v>0</v>
      </c>
      <c r="E263" s="162">
        <v>0</v>
      </c>
      <c r="F263" s="162">
        <v>0</v>
      </c>
      <c r="G263" s="162">
        <v>0</v>
      </c>
      <c r="H263" s="162">
        <v>0</v>
      </c>
      <c r="I263" s="162">
        <v>0</v>
      </c>
    </row>
    <row r="264" spans="1:9" ht="13" thickTop="1" thickBot="1">
      <c r="A264" s="162" t="s">
        <v>358</v>
      </c>
      <c r="B264" s="207" t="s">
        <v>249</v>
      </c>
      <c r="C264" s="159">
        <v>0</v>
      </c>
      <c r="D264" s="162">
        <v>0</v>
      </c>
      <c r="E264" s="162">
        <v>0</v>
      </c>
      <c r="F264" s="162">
        <v>0</v>
      </c>
      <c r="G264" s="162">
        <v>0</v>
      </c>
      <c r="H264" s="162">
        <v>0</v>
      </c>
      <c r="I264" s="162">
        <v>0</v>
      </c>
    </row>
    <row r="265" spans="1:9" ht="13" thickTop="1" thickBot="1">
      <c r="A265" s="162" t="s">
        <v>358</v>
      </c>
      <c r="B265" s="207" t="s">
        <v>25</v>
      </c>
      <c r="C265" s="159">
        <v>0</v>
      </c>
      <c r="D265" s="162">
        <v>0</v>
      </c>
      <c r="E265" s="162">
        <v>0</v>
      </c>
      <c r="F265" s="162">
        <v>0</v>
      </c>
      <c r="G265" s="162">
        <v>0</v>
      </c>
      <c r="H265" s="162">
        <v>0</v>
      </c>
      <c r="I265" s="162">
        <v>0</v>
      </c>
    </row>
    <row r="266" spans="1:9" ht="13" thickTop="1" thickBot="1">
      <c r="A266" s="162" t="s">
        <v>358</v>
      </c>
      <c r="B266" s="207" t="s">
        <v>251</v>
      </c>
      <c r="C266" s="159">
        <v>0</v>
      </c>
      <c r="D266" s="162">
        <v>0</v>
      </c>
      <c r="E266" s="162">
        <v>0</v>
      </c>
      <c r="F266" s="162">
        <v>0</v>
      </c>
      <c r="G266" s="162">
        <v>0</v>
      </c>
      <c r="H266" s="162">
        <v>0</v>
      </c>
      <c r="I266" s="162">
        <v>0</v>
      </c>
    </row>
    <row r="267" spans="1:9" ht="13" thickTop="1" thickBot="1">
      <c r="A267" s="162" t="s">
        <v>358</v>
      </c>
      <c r="B267" s="207" t="s">
        <v>855</v>
      </c>
      <c r="C267" s="159">
        <v>0</v>
      </c>
      <c r="D267" s="162">
        <v>0</v>
      </c>
      <c r="E267" s="162">
        <v>0</v>
      </c>
      <c r="F267" s="162">
        <v>0</v>
      </c>
      <c r="G267" s="162">
        <v>0</v>
      </c>
      <c r="H267" s="162">
        <v>0</v>
      </c>
      <c r="I267" s="162">
        <v>0</v>
      </c>
    </row>
    <row r="268" spans="1:9" ht="13" thickTop="1" thickBot="1">
      <c r="A268" s="162" t="s">
        <v>358</v>
      </c>
      <c r="B268" s="207" t="s">
        <v>252</v>
      </c>
      <c r="C268" s="159">
        <v>0</v>
      </c>
      <c r="D268" s="162">
        <v>0</v>
      </c>
      <c r="E268" s="162">
        <v>0</v>
      </c>
      <c r="F268" s="162">
        <v>0</v>
      </c>
      <c r="G268" s="162">
        <v>0</v>
      </c>
      <c r="H268" s="162">
        <v>0</v>
      </c>
      <c r="I268" s="162">
        <v>0</v>
      </c>
    </row>
    <row r="269" spans="1:9" ht="13" thickTop="1" thickBot="1">
      <c r="A269" s="162" t="s">
        <v>358</v>
      </c>
      <c r="B269" s="207" t="s">
        <v>253</v>
      </c>
      <c r="C269" s="159">
        <v>0</v>
      </c>
      <c r="D269" s="162">
        <v>0</v>
      </c>
      <c r="E269" s="162">
        <v>0</v>
      </c>
      <c r="F269" s="162">
        <v>0</v>
      </c>
      <c r="G269" s="162">
        <v>0</v>
      </c>
      <c r="H269" s="162">
        <v>0</v>
      </c>
      <c r="I269" s="162">
        <v>0</v>
      </c>
    </row>
    <row r="270" spans="1:9" ht="13" thickTop="1" thickBot="1">
      <c r="A270" s="162" t="s">
        <v>358</v>
      </c>
      <c r="B270" s="207" t="s">
        <v>254</v>
      </c>
      <c r="C270" s="159">
        <v>0</v>
      </c>
      <c r="D270" s="162">
        <v>0</v>
      </c>
      <c r="E270" s="162">
        <v>0</v>
      </c>
      <c r="F270" s="162">
        <v>0</v>
      </c>
      <c r="G270" s="162">
        <v>0</v>
      </c>
      <c r="H270" s="162">
        <v>0</v>
      </c>
      <c r="I270" s="162">
        <v>0</v>
      </c>
    </row>
    <row r="271" spans="1:9" ht="13" thickTop="1" thickBot="1">
      <c r="A271" s="162" t="s">
        <v>358</v>
      </c>
      <c r="B271" s="207" t="s">
        <v>255</v>
      </c>
      <c r="C271" s="159">
        <v>0</v>
      </c>
      <c r="D271" s="162">
        <v>0</v>
      </c>
      <c r="E271" s="162">
        <v>0</v>
      </c>
      <c r="F271" s="162">
        <v>0</v>
      </c>
      <c r="G271" s="162">
        <v>0</v>
      </c>
      <c r="H271" s="162">
        <v>0</v>
      </c>
      <c r="I271" s="162">
        <v>0</v>
      </c>
    </row>
    <row r="272" spans="1:9" ht="13" thickTop="1" thickBot="1">
      <c r="A272" s="162" t="s">
        <v>358</v>
      </c>
      <c r="B272" s="207" t="s">
        <v>256</v>
      </c>
      <c r="C272" s="159">
        <v>0</v>
      </c>
      <c r="D272" s="162">
        <v>0</v>
      </c>
      <c r="E272" s="162">
        <v>0</v>
      </c>
      <c r="F272" s="162">
        <v>0</v>
      </c>
      <c r="G272" s="162">
        <v>0</v>
      </c>
      <c r="H272" s="162">
        <v>0</v>
      </c>
      <c r="I272" s="162">
        <v>0</v>
      </c>
    </row>
    <row r="273" spans="1:9" ht="13" thickTop="1" thickBot="1">
      <c r="A273" s="162" t="s">
        <v>358</v>
      </c>
      <c r="B273" s="207" t="s">
        <v>257</v>
      </c>
      <c r="C273" s="159">
        <v>0</v>
      </c>
      <c r="D273" s="162">
        <v>0</v>
      </c>
      <c r="E273" s="162">
        <v>0</v>
      </c>
      <c r="F273" s="162">
        <v>0</v>
      </c>
      <c r="G273" s="162">
        <v>0</v>
      </c>
      <c r="H273" s="162">
        <v>0</v>
      </c>
      <c r="I273" s="162">
        <v>0</v>
      </c>
    </row>
    <row r="274" spans="1:9" ht="13" thickTop="1" thickBot="1">
      <c r="A274" s="162" t="s">
        <v>358</v>
      </c>
      <c r="B274" s="207" t="s">
        <v>258</v>
      </c>
      <c r="C274" s="159">
        <v>0</v>
      </c>
      <c r="D274" s="162">
        <v>0</v>
      </c>
      <c r="E274" s="162">
        <v>0</v>
      </c>
      <c r="F274" s="162">
        <v>0</v>
      </c>
      <c r="G274" s="162">
        <v>0</v>
      </c>
      <c r="H274" s="162">
        <v>0</v>
      </c>
      <c r="I274" s="162">
        <v>0</v>
      </c>
    </row>
    <row r="275" spans="1:9" ht="13" thickTop="1" thickBot="1">
      <c r="A275" s="162" t="s">
        <v>358</v>
      </c>
      <c r="B275" s="207" t="s">
        <v>259</v>
      </c>
      <c r="C275" s="159">
        <v>0</v>
      </c>
      <c r="D275" s="162">
        <v>0</v>
      </c>
      <c r="E275" s="162">
        <v>0</v>
      </c>
      <c r="F275" s="162">
        <v>0</v>
      </c>
      <c r="G275" s="162">
        <v>0</v>
      </c>
      <c r="H275" s="162">
        <v>0</v>
      </c>
      <c r="I275" s="162">
        <v>0</v>
      </c>
    </row>
    <row r="276" spans="1:9" ht="13" thickTop="1" thickBot="1">
      <c r="A276" s="162" t="s">
        <v>358</v>
      </c>
      <c r="B276" s="207" t="s">
        <v>537</v>
      </c>
      <c r="C276" s="159">
        <v>0</v>
      </c>
      <c r="D276" s="162">
        <v>0</v>
      </c>
      <c r="E276" s="162">
        <v>0</v>
      </c>
      <c r="F276" s="162">
        <v>0</v>
      </c>
      <c r="G276" s="162">
        <v>0</v>
      </c>
      <c r="H276" s="162">
        <v>0</v>
      </c>
      <c r="I276" s="162">
        <v>0</v>
      </c>
    </row>
    <row r="277" spans="1:9" ht="13" thickTop="1" thickBot="1">
      <c r="A277" s="162" t="s">
        <v>358</v>
      </c>
      <c r="B277" s="207" t="s">
        <v>260</v>
      </c>
      <c r="C277" s="159">
        <v>0</v>
      </c>
      <c r="D277" s="162">
        <v>0</v>
      </c>
      <c r="E277" s="162">
        <v>0</v>
      </c>
      <c r="F277" s="162">
        <v>0</v>
      </c>
      <c r="G277" s="162">
        <v>0</v>
      </c>
      <c r="H277" s="162">
        <v>0</v>
      </c>
      <c r="I277" s="162">
        <v>0</v>
      </c>
    </row>
    <row r="278" spans="1:9" ht="13" thickTop="1" thickBot="1">
      <c r="A278" s="162" t="s">
        <v>358</v>
      </c>
      <c r="B278" s="207" t="s">
        <v>261</v>
      </c>
      <c r="C278" s="159">
        <v>0</v>
      </c>
      <c r="D278" s="162">
        <v>0</v>
      </c>
      <c r="E278" s="162">
        <v>0</v>
      </c>
      <c r="F278" s="162">
        <v>0</v>
      </c>
      <c r="G278" s="162">
        <v>0</v>
      </c>
      <c r="H278" s="162">
        <v>0</v>
      </c>
      <c r="I278" s="162">
        <v>0</v>
      </c>
    </row>
    <row r="279" spans="1:9" ht="13" thickTop="1" thickBot="1">
      <c r="A279" s="162" t="s">
        <v>358</v>
      </c>
      <c r="B279" s="207" t="s">
        <v>262</v>
      </c>
      <c r="C279" s="159">
        <v>0</v>
      </c>
      <c r="D279" s="162">
        <v>0</v>
      </c>
      <c r="E279" s="162">
        <v>0</v>
      </c>
      <c r="F279" s="162">
        <v>0</v>
      </c>
      <c r="G279" s="162">
        <v>0</v>
      </c>
      <c r="H279" s="162">
        <v>0</v>
      </c>
      <c r="I279" s="162">
        <v>0</v>
      </c>
    </row>
    <row r="280" spans="1:9" ht="13" thickTop="1" thickBot="1">
      <c r="A280" s="162" t="s">
        <v>358</v>
      </c>
      <c r="B280" s="207" t="s">
        <v>263</v>
      </c>
      <c r="C280" s="159">
        <v>0</v>
      </c>
      <c r="D280" s="162">
        <v>0</v>
      </c>
      <c r="E280" s="162">
        <v>0</v>
      </c>
      <c r="F280" s="162">
        <v>0</v>
      </c>
      <c r="G280" s="162">
        <v>0</v>
      </c>
      <c r="H280" s="162">
        <v>0</v>
      </c>
      <c r="I280" s="162">
        <v>0</v>
      </c>
    </row>
    <row r="281" spans="1:9" ht="13" thickTop="1" thickBot="1">
      <c r="A281" s="162" t="s">
        <v>358</v>
      </c>
      <c r="B281" s="207" t="s">
        <v>264</v>
      </c>
      <c r="C281" s="159">
        <v>0</v>
      </c>
      <c r="D281" s="162">
        <v>0</v>
      </c>
      <c r="E281" s="162">
        <v>0</v>
      </c>
      <c r="F281" s="162">
        <v>0</v>
      </c>
      <c r="G281" s="162">
        <v>0</v>
      </c>
      <c r="H281" s="162">
        <v>0</v>
      </c>
      <c r="I281" s="162">
        <v>0</v>
      </c>
    </row>
    <row r="282" spans="1:9" ht="13" thickTop="1" thickBot="1">
      <c r="A282" s="162" t="s">
        <v>358</v>
      </c>
      <c r="B282" s="207" t="s">
        <v>267</v>
      </c>
      <c r="C282" s="159">
        <v>0</v>
      </c>
      <c r="D282" s="162">
        <v>0</v>
      </c>
      <c r="E282" s="162">
        <v>0</v>
      </c>
      <c r="F282" s="162">
        <v>0</v>
      </c>
      <c r="G282" s="162">
        <v>0</v>
      </c>
      <c r="H282" s="162">
        <v>0</v>
      </c>
      <c r="I282" s="162">
        <v>0</v>
      </c>
    </row>
    <row r="283" spans="1:9" ht="13" thickTop="1" thickBot="1">
      <c r="A283" s="162" t="s">
        <v>358</v>
      </c>
      <c r="B283" s="207" t="s">
        <v>268</v>
      </c>
      <c r="C283" s="159">
        <v>0</v>
      </c>
      <c r="D283" s="162">
        <v>0</v>
      </c>
      <c r="E283" s="162">
        <v>0</v>
      </c>
      <c r="F283" s="162">
        <v>0</v>
      </c>
      <c r="G283" s="162">
        <v>0</v>
      </c>
      <c r="H283" s="162">
        <v>0</v>
      </c>
      <c r="I283" s="162">
        <v>0</v>
      </c>
    </row>
    <row r="284" spans="1:9" ht="13" thickTop="1" thickBot="1">
      <c r="A284" s="162" t="s">
        <v>358</v>
      </c>
      <c r="B284" s="207" t="s">
        <v>269</v>
      </c>
      <c r="C284" s="159">
        <v>0</v>
      </c>
      <c r="D284" s="162">
        <v>0</v>
      </c>
      <c r="E284" s="162">
        <v>0</v>
      </c>
      <c r="F284" s="162">
        <v>0</v>
      </c>
      <c r="G284" s="162">
        <v>0</v>
      </c>
      <c r="H284" s="162">
        <v>0</v>
      </c>
      <c r="I284" s="162">
        <v>0</v>
      </c>
    </row>
    <row r="285" spans="1:9" ht="13" thickTop="1" thickBot="1">
      <c r="A285" s="162" t="s">
        <v>358</v>
      </c>
      <c r="B285" s="207" t="s">
        <v>270</v>
      </c>
      <c r="C285" s="159">
        <v>0</v>
      </c>
      <c r="D285" s="162">
        <v>0</v>
      </c>
      <c r="E285" s="162">
        <v>0</v>
      </c>
      <c r="F285" s="162">
        <v>0</v>
      </c>
      <c r="G285" s="162">
        <v>0</v>
      </c>
      <c r="H285" s="162">
        <v>0</v>
      </c>
      <c r="I285" s="162">
        <v>0</v>
      </c>
    </row>
    <row r="286" spans="1:9" ht="13" thickTop="1" thickBot="1">
      <c r="A286" s="162" t="s">
        <v>358</v>
      </c>
      <c r="B286" s="207" t="s">
        <v>271</v>
      </c>
      <c r="C286" s="159">
        <v>0</v>
      </c>
      <c r="D286" s="162">
        <v>0</v>
      </c>
      <c r="E286" s="162">
        <v>0</v>
      </c>
      <c r="F286" s="162">
        <v>0</v>
      </c>
      <c r="G286" s="162">
        <v>0</v>
      </c>
      <c r="H286" s="162">
        <v>0</v>
      </c>
      <c r="I286" s="162">
        <v>0</v>
      </c>
    </row>
    <row r="287" spans="1:9" ht="13" thickTop="1" thickBot="1">
      <c r="A287" s="162" t="s">
        <v>358</v>
      </c>
      <c r="B287" s="207" t="s">
        <v>272</v>
      </c>
      <c r="C287" s="159">
        <v>0</v>
      </c>
      <c r="D287" s="162">
        <v>0</v>
      </c>
      <c r="E287" s="162">
        <v>0</v>
      </c>
      <c r="F287" s="162">
        <v>0</v>
      </c>
      <c r="G287" s="162">
        <v>0</v>
      </c>
      <c r="H287" s="162">
        <v>0</v>
      </c>
      <c r="I287" s="162">
        <v>0</v>
      </c>
    </row>
    <row r="288" spans="1:9" ht="13" thickTop="1" thickBot="1">
      <c r="A288" s="162" t="s">
        <v>358</v>
      </c>
      <c r="B288" s="207" t="s">
        <v>273</v>
      </c>
      <c r="C288" s="159">
        <v>0</v>
      </c>
      <c r="D288" s="162">
        <v>0</v>
      </c>
      <c r="E288" s="162">
        <v>0</v>
      </c>
      <c r="F288" s="162">
        <v>0</v>
      </c>
      <c r="G288" s="162">
        <v>0</v>
      </c>
      <c r="H288" s="162">
        <v>0</v>
      </c>
      <c r="I288" s="162">
        <v>0</v>
      </c>
    </row>
    <row r="289" spans="1:9" ht="13" thickTop="1" thickBot="1">
      <c r="A289" s="162" t="s">
        <v>358</v>
      </c>
      <c r="B289" s="207" t="s">
        <v>274</v>
      </c>
      <c r="C289" s="159">
        <v>0</v>
      </c>
      <c r="D289" s="162">
        <v>0</v>
      </c>
      <c r="E289" s="162">
        <v>0</v>
      </c>
      <c r="F289" s="162">
        <v>0</v>
      </c>
      <c r="G289" s="162">
        <v>0</v>
      </c>
      <c r="H289" s="162">
        <v>0</v>
      </c>
      <c r="I289" s="162">
        <v>0</v>
      </c>
    </row>
    <row r="290" spans="1:9" ht="13" thickTop="1" thickBot="1">
      <c r="A290" s="162" t="s">
        <v>358</v>
      </c>
      <c r="B290" s="207" t="s">
        <v>275</v>
      </c>
      <c r="C290" s="159">
        <v>0</v>
      </c>
      <c r="D290" s="162">
        <v>0</v>
      </c>
      <c r="E290" s="162">
        <v>0</v>
      </c>
      <c r="F290" s="162">
        <v>0</v>
      </c>
      <c r="G290" s="162">
        <v>0</v>
      </c>
      <c r="H290" s="162">
        <v>0</v>
      </c>
      <c r="I290" s="162">
        <v>0</v>
      </c>
    </row>
    <row r="291" spans="1:9" ht="13" thickTop="1" thickBot="1">
      <c r="A291" s="162" t="s">
        <v>358</v>
      </c>
      <c r="B291" s="207" t="s">
        <v>276</v>
      </c>
      <c r="C291" s="159">
        <v>0</v>
      </c>
      <c r="D291" s="162">
        <v>0</v>
      </c>
      <c r="E291" s="162">
        <v>0</v>
      </c>
      <c r="F291" s="162">
        <v>0</v>
      </c>
      <c r="G291" s="162">
        <v>0</v>
      </c>
      <c r="H291" s="162">
        <v>0</v>
      </c>
      <c r="I291" s="162">
        <v>0</v>
      </c>
    </row>
    <row r="292" spans="1:9" ht="13" thickTop="1" thickBot="1">
      <c r="A292" s="162" t="s">
        <v>358</v>
      </c>
      <c r="B292" s="207" t="s">
        <v>277</v>
      </c>
      <c r="C292" s="159">
        <v>0</v>
      </c>
      <c r="D292" s="162">
        <v>0</v>
      </c>
      <c r="E292" s="162">
        <v>0</v>
      </c>
      <c r="F292" s="162">
        <v>0</v>
      </c>
      <c r="G292" s="162">
        <v>0</v>
      </c>
      <c r="H292" s="162">
        <v>0</v>
      </c>
      <c r="I292" s="162">
        <v>0</v>
      </c>
    </row>
    <row r="293" spans="1:9" ht="13" thickTop="1" thickBot="1">
      <c r="A293" s="162" t="s">
        <v>358</v>
      </c>
      <c r="B293" s="207" t="s">
        <v>279</v>
      </c>
      <c r="C293" s="159">
        <v>0</v>
      </c>
      <c r="D293" s="162">
        <v>0</v>
      </c>
      <c r="E293" s="162">
        <v>0</v>
      </c>
      <c r="F293" s="162">
        <v>0</v>
      </c>
      <c r="G293" s="162">
        <v>0</v>
      </c>
      <c r="H293" s="162">
        <v>0</v>
      </c>
      <c r="I293" s="162">
        <v>0</v>
      </c>
    </row>
    <row r="294" spans="1:9" ht="13" thickTop="1" thickBot="1">
      <c r="A294" s="162" t="s">
        <v>358</v>
      </c>
      <c r="B294" s="207" t="s">
        <v>280</v>
      </c>
      <c r="C294" s="159">
        <v>0</v>
      </c>
      <c r="D294" s="162">
        <v>0</v>
      </c>
      <c r="E294" s="162">
        <v>0</v>
      </c>
      <c r="F294" s="162">
        <v>0</v>
      </c>
      <c r="G294" s="162">
        <v>0</v>
      </c>
      <c r="H294" s="162">
        <v>0</v>
      </c>
      <c r="I294" s="162">
        <v>0</v>
      </c>
    </row>
    <row r="295" spans="1:9" ht="13" thickTop="1" thickBot="1">
      <c r="A295" s="162" t="s">
        <v>358</v>
      </c>
      <c r="B295" s="207" t="s">
        <v>282</v>
      </c>
      <c r="C295" s="159">
        <v>0</v>
      </c>
      <c r="D295" s="162">
        <v>0</v>
      </c>
      <c r="E295" s="162">
        <v>0</v>
      </c>
      <c r="F295" s="162">
        <v>0</v>
      </c>
      <c r="G295" s="162">
        <v>0</v>
      </c>
      <c r="H295" s="162">
        <v>0</v>
      </c>
      <c r="I295" s="162">
        <v>0</v>
      </c>
    </row>
    <row r="296" spans="1:9" ht="13" thickTop="1" thickBot="1">
      <c r="A296" s="162" t="s">
        <v>358</v>
      </c>
      <c r="B296" s="207" t="s">
        <v>283</v>
      </c>
      <c r="C296" s="159">
        <v>0</v>
      </c>
      <c r="D296" s="162">
        <v>0</v>
      </c>
      <c r="E296" s="162">
        <v>0</v>
      </c>
      <c r="F296" s="162">
        <v>0</v>
      </c>
      <c r="G296" s="162">
        <v>0</v>
      </c>
      <c r="H296" s="162">
        <v>0</v>
      </c>
      <c r="I296" s="162">
        <v>0</v>
      </c>
    </row>
    <row r="297" spans="1:9" ht="13" thickTop="1" thickBot="1">
      <c r="A297" s="162" t="s">
        <v>358</v>
      </c>
      <c r="B297" s="207" t="s">
        <v>284</v>
      </c>
      <c r="C297" s="159">
        <v>0</v>
      </c>
      <c r="D297" s="162">
        <v>0</v>
      </c>
      <c r="E297" s="162">
        <v>0</v>
      </c>
      <c r="F297" s="162">
        <v>0</v>
      </c>
      <c r="G297" s="162">
        <v>0</v>
      </c>
      <c r="H297" s="162">
        <v>0</v>
      </c>
      <c r="I297" s="162">
        <v>0</v>
      </c>
    </row>
    <row r="298" spans="1:9" ht="13" thickTop="1" thickBot="1">
      <c r="A298" s="162" t="s">
        <v>358</v>
      </c>
      <c r="B298" s="207" t="s">
        <v>285</v>
      </c>
      <c r="C298" s="159">
        <v>0</v>
      </c>
      <c r="D298" s="162">
        <v>0</v>
      </c>
      <c r="E298" s="162">
        <v>0</v>
      </c>
      <c r="F298" s="162">
        <v>0</v>
      </c>
      <c r="G298" s="162">
        <v>0</v>
      </c>
      <c r="H298" s="162">
        <v>0</v>
      </c>
      <c r="I298" s="162">
        <v>0</v>
      </c>
    </row>
    <row r="299" spans="1:9" ht="13" thickTop="1" thickBot="1">
      <c r="A299" s="162" t="s">
        <v>358</v>
      </c>
      <c r="B299" s="207" t="s">
        <v>287</v>
      </c>
      <c r="C299" s="159">
        <v>0</v>
      </c>
      <c r="D299" s="162">
        <v>0</v>
      </c>
      <c r="E299" s="162">
        <v>0</v>
      </c>
      <c r="F299" s="162">
        <v>0</v>
      </c>
      <c r="G299" s="162">
        <v>0</v>
      </c>
      <c r="H299" s="162">
        <v>0</v>
      </c>
      <c r="I299" s="162">
        <v>0</v>
      </c>
    </row>
    <row r="300" spans="1:9" ht="13" thickTop="1" thickBot="1">
      <c r="A300" s="162" t="s">
        <v>358</v>
      </c>
      <c r="B300" s="207" t="s">
        <v>288</v>
      </c>
      <c r="C300" s="159">
        <v>0</v>
      </c>
      <c r="D300" s="162">
        <v>0</v>
      </c>
      <c r="E300" s="162">
        <v>0</v>
      </c>
      <c r="F300" s="162">
        <v>0</v>
      </c>
      <c r="G300" s="162">
        <v>0</v>
      </c>
      <c r="H300" s="162">
        <v>0</v>
      </c>
      <c r="I300" s="162">
        <v>0</v>
      </c>
    </row>
    <row r="301" spans="1:9" ht="13" thickTop="1" thickBot="1">
      <c r="A301" s="162" t="s">
        <v>358</v>
      </c>
      <c r="B301" s="207" t="s">
        <v>289</v>
      </c>
      <c r="C301" s="159">
        <v>0</v>
      </c>
      <c r="D301" s="162">
        <v>0</v>
      </c>
      <c r="E301" s="162">
        <v>0</v>
      </c>
      <c r="F301" s="162">
        <v>0</v>
      </c>
      <c r="G301" s="162">
        <v>0</v>
      </c>
      <c r="H301" s="162">
        <v>0</v>
      </c>
      <c r="I301" s="162">
        <v>0</v>
      </c>
    </row>
    <row r="302" spans="1:9" ht="13" thickTop="1" thickBot="1">
      <c r="A302" s="162" t="s">
        <v>358</v>
      </c>
      <c r="B302" s="207" t="s">
        <v>290</v>
      </c>
      <c r="C302" s="159">
        <v>0</v>
      </c>
      <c r="D302" s="162">
        <v>0</v>
      </c>
      <c r="E302" s="162">
        <v>0</v>
      </c>
      <c r="F302" s="162">
        <v>0</v>
      </c>
      <c r="G302" s="162">
        <v>0</v>
      </c>
      <c r="H302" s="162">
        <v>0</v>
      </c>
      <c r="I302" s="162">
        <v>0</v>
      </c>
    </row>
    <row r="303" spans="1:9" ht="13" thickTop="1" thickBot="1">
      <c r="A303" s="162" t="s">
        <v>358</v>
      </c>
      <c r="B303" s="207" t="s">
        <v>291</v>
      </c>
      <c r="C303" s="159">
        <v>0</v>
      </c>
      <c r="D303" s="162">
        <v>0</v>
      </c>
      <c r="E303" s="162">
        <v>0</v>
      </c>
      <c r="F303" s="162">
        <v>0</v>
      </c>
      <c r="G303" s="162">
        <v>0</v>
      </c>
      <c r="H303" s="162">
        <v>0</v>
      </c>
      <c r="I303" s="162">
        <v>0</v>
      </c>
    </row>
    <row r="304" spans="1:9" ht="13" thickTop="1" thickBot="1">
      <c r="A304" s="162" t="s">
        <v>358</v>
      </c>
      <c r="B304" s="207" t="s">
        <v>292</v>
      </c>
      <c r="C304" s="159">
        <v>0</v>
      </c>
      <c r="D304" s="162">
        <v>0</v>
      </c>
      <c r="E304" s="162">
        <v>0</v>
      </c>
      <c r="F304" s="162">
        <v>0</v>
      </c>
      <c r="G304" s="162">
        <v>0</v>
      </c>
      <c r="H304" s="162">
        <v>0</v>
      </c>
      <c r="I304" s="162">
        <v>0</v>
      </c>
    </row>
    <row r="305" spans="1:9" ht="13" thickTop="1" thickBot="1">
      <c r="A305" s="162" t="s">
        <v>358</v>
      </c>
      <c r="B305" s="207" t="s">
        <v>293</v>
      </c>
      <c r="C305" s="159">
        <v>0</v>
      </c>
      <c r="D305" s="162">
        <v>0</v>
      </c>
      <c r="E305" s="162">
        <v>0</v>
      </c>
      <c r="F305" s="162">
        <v>0</v>
      </c>
      <c r="G305" s="162">
        <v>0</v>
      </c>
      <c r="H305" s="162">
        <v>0</v>
      </c>
      <c r="I305" s="162">
        <v>0</v>
      </c>
    </row>
    <row r="306" spans="1:9" ht="13" thickTop="1" thickBot="1">
      <c r="A306" s="162" t="s">
        <v>358</v>
      </c>
      <c r="B306" s="207" t="s">
        <v>294</v>
      </c>
      <c r="C306" s="159">
        <v>0</v>
      </c>
      <c r="D306" s="162">
        <v>0</v>
      </c>
      <c r="E306" s="162">
        <v>0</v>
      </c>
      <c r="F306" s="162">
        <v>0</v>
      </c>
      <c r="G306" s="162">
        <v>0</v>
      </c>
      <c r="H306" s="162">
        <v>0</v>
      </c>
      <c r="I306" s="162">
        <v>0</v>
      </c>
    </row>
    <row r="307" spans="1:9" ht="13" thickTop="1" thickBot="1">
      <c r="A307" s="162" t="s">
        <v>358</v>
      </c>
      <c r="B307" s="207" t="s">
        <v>295</v>
      </c>
      <c r="C307" s="159">
        <v>0</v>
      </c>
      <c r="D307" s="162">
        <v>0</v>
      </c>
      <c r="E307" s="162">
        <v>0</v>
      </c>
      <c r="F307" s="162">
        <v>0</v>
      </c>
      <c r="G307" s="162">
        <v>0</v>
      </c>
      <c r="H307" s="162">
        <v>0</v>
      </c>
      <c r="I307" s="162">
        <v>0</v>
      </c>
    </row>
    <row r="308" spans="1:9" ht="13" thickTop="1" thickBot="1">
      <c r="A308" s="162" t="s">
        <v>358</v>
      </c>
      <c r="B308" s="207" t="s">
        <v>296</v>
      </c>
      <c r="C308" s="159">
        <v>0</v>
      </c>
      <c r="D308" s="162">
        <v>0</v>
      </c>
      <c r="E308" s="162">
        <v>0</v>
      </c>
      <c r="F308" s="162">
        <v>0</v>
      </c>
      <c r="G308" s="162">
        <v>0</v>
      </c>
      <c r="H308" s="162">
        <v>0</v>
      </c>
      <c r="I308" s="162">
        <v>0</v>
      </c>
    </row>
    <row r="309" spans="1:9" ht="13" thickTop="1" thickBot="1">
      <c r="A309" s="162" t="s">
        <v>358</v>
      </c>
      <c r="B309" s="207" t="s">
        <v>297</v>
      </c>
      <c r="C309" s="159">
        <v>0</v>
      </c>
      <c r="D309" s="162">
        <v>0</v>
      </c>
      <c r="E309" s="162">
        <v>0</v>
      </c>
      <c r="F309" s="162">
        <v>0</v>
      </c>
      <c r="G309" s="162">
        <v>0</v>
      </c>
      <c r="H309" s="162">
        <v>0</v>
      </c>
      <c r="I309" s="162">
        <v>0</v>
      </c>
    </row>
    <row r="310" spans="1:9" ht="13" thickTop="1" thickBot="1">
      <c r="A310" s="162" t="s">
        <v>358</v>
      </c>
      <c r="B310" s="207" t="s">
        <v>298</v>
      </c>
      <c r="C310" s="159">
        <v>0</v>
      </c>
      <c r="D310" s="162">
        <v>0</v>
      </c>
      <c r="E310" s="162">
        <v>0</v>
      </c>
      <c r="F310" s="162">
        <v>0</v>
      </c>
      <c r="G310" s="162">
        <v>0</v>
      </c>
      <c r="H310" s="162">
        <v>0</v>
      </c>
      <c r="I310" s="162">
        <v>0</v>
      </c>
    </row>
    <row r="311" spans="1:9" ht="13" thickTop="1" thickBot="1">
      <c r="A311" s="162" t="s">
        <v>358</v>
      </c>
      <c r="B311" s="207" t="s">
        <v>299</v>
      </c>
      <c r="C311" s="159">
        <v>0</v>
      </c>
      <c r="D311" s="162">
        <v>0</v>
      </c>
      <c r="E311" s="162">
        <v>0</v>
      </c>
      <c r="F311" s="162">
        <v>0</v>
      </c>
      <c r="G311" s="162">
        <v>0</v>
      </c>
      <c r="H311" s="162">
        <v>0</v>
      </c>
      <c r="I311" s="162">
        <v>0</v>
      </c>
    </row>
    <row r="312" spans="1:9" ht="13" thickTop="1" thickBot="1">
      <c r="A312" s="162" t="s">
        <v>358</v>
      </c>
      <c r="B312" s="207" t="s">
        <v>300</v>
      </c>
      <c r="C312" s="159">
        <v>0</v>
      </c>
      <c r="D312" s="162">
        <v>0</v>
      </c>
      <c r="E312" s="162">
        <v>0</v>
      </c>
      <c r="F312" s="162">
        <v>0</v>
      </c>
      <c r="G312" s="162">
        <v>0</v>
      </c>
      <c r="H312" s="162">
        <v>0</v>
      </c>
      <c r="I312" s="162">
        <v>0</v>
      </c>
    </row>
    <row r="313" spans="1:9" ht="13" thickTop="1" thickBot="1">
      <c r="A313" s="162" t="s">
        <v>358</v>
      </c>
      <c r="B313" s="207" t="s">
        <v>301</v>
      </c>
      <c r="C313" s="159">
        <v>0</v>
      </c>
      <c r="D313" s="162">
        <v>0</v>
      </c>
      <c r="E313" s="162">
        <v>0</v>
      </c>
      <c r="F313" s="162">
        <v>0</v>
      </c>
      <c r="G313" s="162">
        <v>0</v>
      </c>
      <c r="H313" s="162">
        <v>0</v>
      </c>
      <c r="I313" s="162">
        <v>0</v>
      </c>
    </row>
    <row r="314" spans="1:9" ht="13" thickTop="1" thickBot="1">
      <c r="A314" s="162" t="s">
        <v>358</v>
      </c>
      <c r="B314" s="207" t="s">
        <v>302</v>
      </c>
      <c r="C314" s="159">
        <v>0</v>
      </c>
      <c r="D314" s="162">
        <v>0</v>
      </c>
      <c r="E314" s="162">
        <v>0</v>
      </c>
      <c r="F314" s="162">
        <v>0</v>
      </c>
      <c r="G314" s="162">
        <v>0</v>
      </c>
      <c r="H314" s="162">
        <v>0</v>
      </c>
      <c r="I314" s="162">
        <v>0</v>
      </c>
    </row>
    <row r="315" spans="1:9" ht="13" thickTop="1" thickBot="1">
      <c r="A315" s="162" t="s">
        <v>358</v>
      </c>
      <c r="B315" s="207" t="s">
        <v>303</v>
      </c>
      <c r="C315" s="159">
        <v>0</v>
      </c>
      <c r="D315" s="162">
        <v>0</v>
      </c>
      <c r="E315" s="162">
        <v>0</v>
      </c>
      <c r="F315" s="162">
        <v>0</v>
      </c>
      <c r="G315" s="162">
        <v>0</v>
      </c>
      <c r="H315" s="162">
        <v>0</v>
      </c>
      <c r="I315" s="162">
        <v>0</v>
      </c>
    </row>
    <row r="316" spans="1:9" ht="13" thickTop="1" thickBot="1">
      <c r="A316" s="162" t="s">
        <v>358</v>
      </c>
      <c r="B316" s="207" t="s">
        <v>304</v>
      </c>
      <c r="C316" s="159">
        <v>0</v>
      </c>
      <c r="D316" s="162">
        <v>0</v>
      </c>
      <c r="E316" s="162">
        <v>0</v>
      </c>
      <c r="F316" s="162">
        <v>0</v>
      </c>
      <c r="G316" s="162">
        <v>0</v>
      </c>
      <c r="H316" s="162">
        <v>0</v>
      </c>
      <c r="I316" s="162">
        <v>0</v>
      </c>
    </row>
    <row r="317" spans="1:9" ht="13" thickTop="1" thickBot="1">
      <c r="A317" s="162" t="s">
        <v>358</v>
      </c>
      <c r="B317" s="207" t="s">
        <v>305</v>
      </c>
      <c r="C317" s="159">
        <v>0</v>
      </c>
      <c r="D317" s="162">
        <v>0</v>
      </c>
      <c r="E317" s="162">
        <v>0</v>
      </c>
      <c r="F317" s="162">
        <v>0</v>
      </c>
      <c r="G317" s="162">
        <v>0</v>
      </c>
      <c r="H317" s="162">
        <v>0</v>
      </c>
      <c r="I317" s="162">
        <v>0</v>
      </c>
    </row>
    <row r="318" spans="1:9" ht="13" thickTop="1" thickBot="1">
      <c r="A318" s="162" t="s">
        <v>358</v>
      </c>
      <c r="B318" s="207" t="s">
        <v>306</v>
      </c>
      <c r="C318" s="159">
        <v>0</v>
      </c>
      <c r="D318" s="162">
        <v>0</v>
      </c>
      <c r="E318" s="162">
        <v>0</v>
      </c>
      <c r="F318" s="162">
        <v>0</v>
      </c>
      <c r="G318" s="162">
        <v>0</v>
      </c>
      <c r="H318" s="162">
        <v>0</v>
      </c>
      <c r="I318" s="162">
        <v>0</v>
      </c>
    </row>
    <row r="319" spans="1:9" ht="13" thickTop="1" thickBot="1">
      <c r="A319" s="162" t="s">
        <v>358</v>
      </c>
      <c r="B319" s="207" t="s">
        <v>918</v>
      </c>
      <c r="C319" s="159">
        <v>0</v>
      </c>
      <c r="D319" s="162">
        <v>0</v>
      </c>
      <c r="E319" s="162">
        <v>0</v>
      </c>
      <c r="F319" s="162">
        <v>0</v>
      </c>
      <c r="G319" s="162">
        <v>0</v>
      </c>
      <c r="H319" s="162">
        <v>0</v>
      </c>
      <c r="I319" s="162">
        <v>0</v>
      </c>
    </row>
    <row r="320" spans="1:9" ht="13" thickTop="1" thickBot="1">
      <c r="A320" s="162" t="s">
        <v>358</v>
      </c>
      <c r="B320" s="207" t="s">
        <v>307</v>
      </c>
      <c r="C320" s="159">
        <v>0</v>
      </c>
      <c r="D320" s="162">
        <v>0</v>
      </c>
      <c r="E320" s="162">
        <v>0</v>
      </c>
      <c r="F320" s="162">
        <v>0</v>
      </c>
      <c r="G320" s="162">
        <v>0</v>
      </c>
      <c r="H320" s="162">
        <v>0</v>
      </c>
      <c r="I320" s="162">
        <v>0</v>
      </c>
    </row>
    <row r="321" spans="1:9" ht="13" thickTop="1" thickBot="1">
      <c r="A321" s="162" t="s">
        <v>358</v>
      </c>
      <c r="B321" s="207" t="s">
        <v>922</v>
      </c>
      <c r="C321" s="159">
        <v>0</v>
      </c>
      <c r="D321" s="162">
        <v>0</v>
      </c>
      <c r="E321" s="162">
        <v>0</v>
      </c>
      <c r="F321" s="162">
        <v>0</v>
      </c>
      <c r="G321" s="162">
        <v>0</v>
      </c>
      <c r="H321" s="162">
        <v>0</v>
      </c>
      <c r="I321" s="162">
        <v>0</v>
      </c>
    </row>
    <row r="322" spans="1:9" ht="13" thickTop="1" thickBot="1">
      <c r="A322" s="162" t="s">
        <v>358</v>
      </c>
      <c r="B322" s="207" t="s">
        <v>308</v>
      </c>
      <c r="C322" s="159">
        <v>0</v>
      </c>
      <c r="D322" s="162">
        <v>0</v>
      </c>
      <c r="E322" s="162">
        <v>0</v>
      </c>
      <c r="F322" s="162">
        <v>0</v>
      </c>
      <c r="G322" s="162">
        <v>0</v>
      </c>
      <c r="H322" s="162">
        <v>0</v>
      </c>
      <c r="I322" s="162">
        <v>0</v>
      </c>
    </row>
    <row r="323" spans="1:9" ht="13" thickTop="1" thickBot="1">
      <c r="A323" s="162" t="s">
        <v>358</v>
      </c>
      <c r="B323" s="207" t="s">
        <v>309</v>
      </c>
      <c r="C323" s="159">
        <v>0</v>
      </c>
      <c r="D323" s="162">
        <v>0</v>
      </c>
      <c r="E323" s="162">
        <v>0</v>
      </c>
      <c r="F323" s="162">
        <v>0</v>
      </c>
      <c r="G323" s="162">
        <v>0</v>
      </c>
      <c r="H323" s="162">
        <v>0</v>
      </c>
      <c r="I323" s="162">
        <v>0</v>
      </c>
    </row>
    <row r="324" spans="1:9" ht="13" thickTop="1" thickBot="1">
      <c r="A324" s="162" t="s">
        <v>358</v>
      </c>
      <c r="B324" s="207" t="s">
        <v>310</v>
      </c>
      <c r="C324" s="159">
        <v>0</v>
      </c>
      <c r="D324" s="162">
        <v>0</v>
      </c>
      <c r="E324" s="162">
        <v>0</v>
      </c>
      <c r="F324" s="162">
        <v>0</v>
      </c>
      <c r="G324" s="162">
        <v>0</v>
      </c>
      <c r="H324" s="162">
        <v>0</v>
      </c>
      <c r="I324" s="162">
        <v>0</v>
      </c>
    </row>
    <row r="325" spans="1:9" ht="13" thickTop="1" thickBot="1">
      <c r="A325" s="162" t="s">
        <v>358</v>
      </c>
      <c r="B325" s="207" t="s">
        <v>312</v>
      </c>
      <c r="C325" s="159">
        <v>0</v>
      </c>
      <c r="D325" s="162">
        <v>0</v>
      </c>
      <c r="E325" s="162">
        <v>0</v>
      </c>
      <c r="F325" s="162">
        <v>0</v>
      </c>
      <c r="G325" s="162">
        <v>0</v>
      </c>
      <c r="H325" s="162">
        <v>0</v>
      </c>
      <c r="I325" s="162">
        <v>0</v>
      </c>
    </row>
    <row r="326" spans="1:9" ht="13" thickTop="1" thickBot="1">
      <c r="A326" s="162" t="s">
        <v>358</v>
      </c>
      <c r="B326" s="207" t="s">
        <v>313</v>
      </c>
      <c r="C326" s="159">
        <v>0</v>
      </c>
      <c r="D326" s="162">
        <v>0</v>
      </c>
      <c r="E326" s="162">
        <v>0</v>
      </c>
      <c r="F326" s="162">
        <v>0</v>
      </c>
      <c r="G326" s="162">
        <v>0</v>
      </c>
      <c r="H326" s="162">
        <v>0</v>
      </c>
      <c r="I326" s="162">
        <v>0</v>
      </c>
    </row>
    <row r="327" spans="1:9" ht="13" thickTop="1" thickBot="1">
      <c r="A327" s="162" t="s">
        <v>358</v>
      </c>
      <c r="B327" s="207" t="s">
        <v>314</v>
      </c>
      <c r="C327" s="159">
        <v>0</v>
      </c>
      <c r="D327" s="162">
        <v>0</v>
      </c>
      <c r="E327" s="162">
        <v>0</v>
      </c>
      <c r="F327" s="162">
        <v>0</v>
      </c>
      <c r="G327" s="162">
        <v>0</v>
      </c>
      <c r="H327" s="162">
        <v>0</v>
      </c>
      <c r="I327" s="162">
        <v>0</v>
      </c>
    </row>
    <row r="328" spans="1:9" ht="13" thickTop="1" thickBot="1">
      <c r="A328" s="162" t="s">
        <v>358</v>
      </c>
      <c r="B328" s="207" t="s">
        <v>315</v>
      </c>
      <c r="C328" s="159">
        <v>0</v>
      </c>
      <c r="D328" s="162">
        <v>0</v>
      </c>
      <c r="E328" s="162">
        <v>0</v>
      </c>
      <c r="F328" s="162">
        <v>0</v>
      </c>
      <c r="G328" s="162">
        <v>0</v>
      </c>
      <c r="H328" s="162">
        <v>0</v>
      </c>
      <c r="I328" s="162">
        <v>0</v>
      </c>
    </row>
    <row r="329" spans="1:9" ht="13" thickTop="1" thickBot="1">
      <c r="A329" s="162" t="s">
        <v>358</v>
      </c>
      <c r="B329" s="207" t="s">
        <v>316</v>
      </c>
      <c r="C329" s="159">
        <v>0</v>
      </c>
      <c r="D329" s="162">
        <v>0</v>
      </c>
      <c r="E329" s="162">
        <v>0</v>
      </c>
      <c r="F329" s="162">
        <v>0</v>
      </c>
      <c r="G329" s="162">
        <v>0</v>
      </c>
      <c r="H329" s="162">
        <v>0</v>
      </c>
      <c r="I329" s="162">
        <v>0</v>
      </c>
    </row>
    <row r="330" spans="1:9" ht="13" thickTop="1" thickBot="1">
      <c r="A330" s="162" t="s">
        <v>358</v>
      </c>
      <c r="B330" s="207" t="s">
        <v>317</v>
      </c>
      <c r="C330" s="159">
        <v>0</v>
      </c>
      <c r="D330" s="162">
        <v>0</v>
      </c>
      <c r="E330" s="162">
        <v>0</v>
      </c>
      <c r="F330" s="162">
        <v>0</v>
      </c>
      <c r="G330" s="162">
        <v>0</v>
      </c>
      <c r="H330" s="162">
        <v>0</v>
      </c>
      <c r="I330" s="162">
        <v>0</v>
      </c>
    </row>
    <row r="331" spans="1:9" ht="13" thickTop="1" thickBot="1">
      <c r="A331" s="162" t="s">
        <v>358</v>
      </c>
      <c r="B331" s="207" t="s">
        <v>318</v>
      </c>
      <c r="C331" s="159">
        <v>0</v>
      </c>
      <c r="D331" s="162">
        <v>0</v>
      </c>
      <c r="E331" s="162">
        <v>0</v>
      </c>
      <c r="F331" s="162">
        <v>0</v>
      </c>
      <c r="G331" s="162">
        <v>0</v>
      </c>
      <c r="H331" s="162">
        <v>0</v>
      </c>
      <c r="I331" s="162">
        <v>0</v>
      </c>
    </row>
    <row r="332" spans="1:9" ht="13" thickTop="1" thickBot="1">
      <c r="A332" s="162" t="s">
        <v>358</v>
      </c>
      <c r="B332" s="207" t="s">
        <v>320</v>
      </c>
      <c r="C332" s="159">
        <v>0</v>
      </c>
      <c r="D332" s="162">
        <v>0</v>
      </c>
      <c r="E332" s="162">
        <v>0</v>
      </c>
      <c r="F332" s="162">
        <v>0</v>
      </c>
      <c r="G332" s="162">
        <v>0</v>
      </c>
      <c r="H332" s="162">
        <v>0</v>
      </c>
      <c r="I332" s="162">
        <v>0</v>
      </c>
    </row>
    <row r="333" spans="1:9" ht="13" thickTop="1" thickBot="1">
      <c r="A333" s="162" t="s">
        <v>358</v>
      </c>
      <c r="B333" s="207" t="s">
        <v>937</v>
      </c>
      <c r="C333" s="159">
        <v>0</v>
      </c>
      <c r="D333" s="162">
        <v>0</v>
      </c>
      <c r="E333" s="162">
        <v>0</v>
      </c>
      <c r="F333" s="162">
        <v>0</v>
      </c>
      <c r="G333" s="162">
        <v>0</v>
      </c>
      <c r="H333" s="162">
        <v>0</v>
      </c>
      <c r="I333" s="162">
        <v>0</v>
      </c>
    </row>
    <row r="334" spans="1:9" ht="13" thickTop="1" thickBot="1">
      <c r="A334" s="162" t="s">
        <v>358</v>
      </c>
      <c r="B334" s="207" t="s">
        <v>321</v>
      </c>
      <c r="C334" s="159">
        <v>0</v>
      </c>
      <c r="D334" s="162">
        <v>0</v>
      </c>
      <c r="E334" s="162">
        <v>0</v>
      </c>
      <c r="F334" s="162">
        <v>0</v>
      </c>
      <c r="G334" s="162">
        <v>0</v>
      </c>
      <c r="H334" s="162">
        <v>0</v>
      </c>
      <c r="I334" s="162">
        <v>0</v>
      </c>
    </row>
    <row r="335" spans="1:9" ht="13" thickTop="1" thickBot="1">
      <c r="A335" s="162" t="s">
        <v>358</v>
      </c>
      <c r="B335" s="207" t="s">
        <v>322</v>
      </c>
      <c r="C335" s="159">
        <v>0</v>
      </c>
      <c r="D335" s="162">
        <v>0</v>
      </c>
      <c r="E335" s="162">
        <v>0</v>
      </c>
      <c r="F335" s="162">
        <v>0</v>
      </c>
      <c r="G335" s="162">
        <v>0</v>
      </c>
      <c r="H335" s="162">
        <v>0</v>
      </c>
      <c r="I335" s="162">
        <v>0</v>
      </c>
    </row>
    <row r="336" spans="1:9" ht="13" thickTop="1" thickBot="1">
      <c r="A336" s="162" t="s">
        <v>358</v>
      </c>
      <c r="B336" s="207" t="s">
        <v>323</v>
      </c>
      <c r="C336" s="159">
        <v>0</v>
      </c>
      <c r="D336" s="162">
        <v>0</v>
      </c>
      <c r="E336" s="162">
        <v>0</v>
      </c>
      <c r="F336" s="162">
        <v>0</v>
      </c>
      <c r="G336" s="162">
        <v>0</v>
      </c>
      <c r="H336" s="162">
        <v>0</v>
      </c>
      <c r="I336" s="162">
        <v>0</v>
      </c>
    </row>
    <row r="337" spans="1:9" ht="13" thickTop="1" thickBot="1">
      <c r="A337" s="162" t="s">
        <v>358</v>
      </c>
      <c r="B337" s="207" t="s">
        <v>324</v>
      </c>
      <c r="C337" s="159">
        <v>0</v>
      </c>
      <c r="D337" s="162">
        <v>0</v>
      </c>
      <c r="E337" s="162">
        <v>0</v>
      </c>
      <c r="F337" s="162">
        <v>0</v>
      </c>
      <c r="G337" s="162">
        <v>0</v>
      </c>
      <c r="H337" s="162">
        <v>0</v>
      </c>
      <c r="I337" s="162">
        <v>0</v>
      </c>
    </row>
    <row r="338" spans="1:9" ht="13" thickTop="1" thickBot="1">
      <c r="A338" s="162" t="s">
        <v>358</v>
      </c>
      <c r="B338" s="207" t="s">
        <v>325</v>
      </c>
      <c r="C338" s="159">
        <v>0</v>
      </c>
      <c r="D338" s="162">
        <v>0</v>
      </c>
      <c r="E338" s="162">
        <v>0</v>
      </c>
      <c r="F338" s="162">
        <v>0</v>
      </c>
      <c r="G338" s="162">
        <v>0</v>
      </c>
      <c r="H338" s="162">
        <v>0</v>
      </c>
      <c r="I338" s="162">
        <v>0</v>
      </c>
    </row>
    <row r="339" spans="1:9" ht="13" thickTop="1" thickBot="1">
      <c r="A339" s="162" t="s">
        <v>358</v>
      </c>
      <c r="B339" s="207" t="s">
        <v>327</v>
      </c>
      <c r="C339" s="159">
        <v>0</v>
      </c>
      <c r="D339" s="162">
        <v>0</v>
      </c>
      <c r="E339" s="162">
        <v>0</v>
      </c>
      <c r="F339" s="162">
        <v>0</v>
      </c>
      <c r="G339" s="162">
        <v>0</v>
      </c>
      <c r="H339" s="162">
        <v>0</v>
      </c>
      <c r="I339" s="162">
        <v>0</v>
      </c>
    </row>
    <row r="340" spans="1:9" ht="13" thickTop="1" thickBot="1">
      <c r="A340" s="162" t="s">
        <v>358</v>
      </c>
      <c r="B340" s="207" t="s">
        <v>11</v>
      </c>
      <c r="C340" s="159">
        <v>0</v>
      </c>
      <c r="D340" s="162">
        <v>0</v>
      </c>
      <c r="E340" s="162">
        <v>0</v>
      </c>
      <c r="F340" s="162">
        <v>0</v>
      </c>
      <c r="G340" s="162">
        <v>0</v>
      </c>
      <c r="H340" s="162">
        <v>0</v>
      </c>
      <c r="I340" s="162">
        <v>0</v>
      </c>
    </row>
    <row r="341" spans="1:9" ht="13" thickTop="1" thickBot="1">
      <c r="A341" s="162" t="s">
        <v>358</v>
      </c>
      <c r="B341" s="207" t="s">
        <v>328</v>
      </c>
      <c r="C341" s="159">
        <v>0</v>
      </c>
      <c r="D341" s="162">
        <v>0</v>
      </c>
      <c r="E341" s="162">
        <v>0</v>
      </c>
      <c r="F341" s="162">
        <v>0</v>
      </c>
      <c r="G341" s="162">
        <v>0</v>
      </c>
      <c r="H341" s="162">
        <v>0</v>
      </c>
      <c r="I341" s="162">
        <v>0</v>
      </c>
    </row>
    <row r="342" spans="1:9" ht="13" thickTop="1" thickBot="1">
      <c r="A342" s="162" t="s">
        <v>358</v>
      </c>
      <c r="B342" s="207" t="s">
        <v>329</v>
      </c>
      <c r="C342" s="159">
        <v>0</v>
      </c>
      <c r="D342" s="162">
        <v>0</v>
      </c>
      <c r="E342" s="162">
        <v>0</v>
      </c>
      <c r="F342" s="162">
        <v>0</v>
      </c>
      <c r="G342" s="162">
        <v>0</v>
      </c>
      <c r="H342" s="162">
        <v>0</v>
      </c>
      <c r="I342" s="162">
        <v>0</v>
      </c>
    </row>
    <row r="343" spans="1:9" ht="13" thickTop="1" thickBot="1">
      <c r="A343" s="162" t="s">
        <v>358</v>
      </c>
      <c r="B343" s="207" t="s">
        <v>330</v>
      </c>
      <c r="C343" s="159">
        <v>0</v>
      </c>
      <c r="D343" s="162">
        <v>0</v>
      </c>
      <c r="E343" s="162">
        <v>0</v>
      </c>
      <c r="F343" s="162">
        <v>0</v>
      </c>
      <c r="G343" s="162">
        <v>0</v>
      </c>
      <c r="H343" s="162">
        <v>0</v>
      </c>
      <c r="I343" s="162">
        <v>0</v>
      </c>
    </row>
    <row r="344" spans="1:9" ht="13" thickTop="1" thickBot="1">
      <c r="A344" s="162" t="s">
        <v>358</v>
      </c>
      <c r="B344" s="207" t="s">
        <v>331</v>
      </c>
      <c r="C344" s="159">
        <v>0</v>
      </c>
      <c r="D344" s="162">
        <v>0</v>
      </c>
      <c r="E344" s="162">
        <v>0</v>
      </c>
      <c r="F344" s="162">
        <v>0</v>
      </c>
      <c r="G344" s="162">
        <v>0</v>
      </c>
      <c r="H344" s="162">
        <v>0</v>
      </c>
      <c r="I344" s="162">
        <v>0</v>
      </c>
    </row>
    <row r="345" spans="1:9" ht="13" thickTop="1" thickBot="1">
      <c r="A345" s="162" t="s">
        <v>358</v>
      </c>
      <c r="B345" s="207" t="s">
        <v>332</v>
      </c>
      <c r="C345" s="159">
        <v>0</v>
      </c>
      <c r="D345" s="162">
        <v>0</v>
      </c>
      <c r="E345" s="162">
        <v>0</v>
      </c>
      <c r="F345" s="162">
        <v>0</v>
      </c>
      <c r="G345" s="162">
        <v>0</v>
      </c>
      <c r="H345" s="162">
        <v>0</v>
      </c>
      <c r="I345" s="162">
        <v>0</v>
      </c>
    </row>
    <row r="346" spans="1:9" ht="13" thickTop="1" thickBot="1">
      <c r="A346" s="162" t="s">
        <v>358</v>
      </c>
      <c r="B346" s="207" t="s">
        <v>333</v>
      </c>
      <c r="C346" s="159">
        <v>0</v>
      </c>
      <c r="D346" s="162">
        <v>0</v>
      </c>
      <c r="E346" s="162">
        <v>0</v>
      </c>
      <c r="F346" s="162">
        <v>0</v>
      </c>
      <c r="G346" s="162">
        <v>0</v>
      </c>
      <c r="H346" s="162">
        <v>0</v>
      </c>
      <c r="I346" s="162">
        <v>0</v>
      </c>
    </row>
    <row r="347" spans="1:9" ht="13" thickTop="1" thickBot="1">
      <c r="A347" s="162" t="s">
        <v>358</v>
      </c>
      <c r="B347" s="207" t="s">
        <v>334</v>
      </c>
      <c r="C347" s="159">
        <v>0</v>
      </c>
      <c r="D347" s="162">
        <v>0</v>
      </c>
      <c r="E347" s="162">
        <v>0</v>
      </c>
      <c r="F347" s="162">
        <v>0</v>
      </c>
      <c r="G347" s="162">
        <v>0</v>
      </c>
      <c r="H347" s="162">
        <v>0</v>
      </c>
      <c r="I347" s="162">
        <v>0</v>
      </c>
    </row>
    <row r="348" spans="1:9" ht="12.5" thickTop="1">
      <c r="B348" s="208" t="s">
        <v>334</v>
      </c>
      <c r="C348" s="181">
        <v>0</v>
      </c>
      <c r="D348" s="179">
        <v>0</v>
      </c>
      <c r="E348" s="179">
        <v>0</v>
      </c>
      <c r="F348" s="179">
        <v>0</v>
      </c>
      <c r="G348" s="179">
        <v>0</v>
      </c>
      <c r="H348" s="160">
        <v>0</v>
      </c>
      <c r="I348" s="160">
        <v>0</v>
      </c>
    </row>
    <row r="349" spans="1:9" ht="12">
      <c r="C349" s="181"/>
    </row>
  </sheetData>
  <sortState xmlns:xlrd2="http://schemas.microsoft.com/office/spreadsheetml/2017/richdata2" ref="B2:I347">
    <sortCondition descending="1" ref="C2:C347"/>
    <sortCondition ref="B2:B347"/>
  </sortState>
  <conditionalFormatting sqref="B2:B347">
    <cfRule type="expression" dxfId="17" priority="1">
      <formula>$C2&gt;0</formula>
    </cfRule>
  </conditionalFormatting>
  <conditionalFormatting sqref="D2:I347">
    <cfRule type="cellIs" dxfId="16" priority="2" operator="greater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2292-972C-469B-AA89-A2901B23324E}">
  <sheetPr>
    <tabColor theme="1"/>
  </sheetPr>
  <dimension ref="A1:BD362"/>
  <sheetViews>
    <sheetView showZeros="0" tabSelected="1" topLeftCell="AL1" zoomScale="96" zoomScaleNormal="96" workbookViewId="0">
      <selection activeCell="F6" sqref="F6"/>
    </sheetView>
  </sheetViews>
  <sheetFormatPr baseColWidth="10" defaultColWidth="11.54296875" defaultRowHeight="9.5" outlineLevelCol="1"/>
  <cols>
    <col min="1" max="1" width="2.08984375" style="160" customWidth="1" outlineLevel="1"/>
    <col min="2" max="2" width="21.36328125" style="176" customWidth="1" outlineLevel="1"/>
    <col min="3" max="3" width="2.6328125" style="160" customWidth="1" outlineLevel="1"/>
    <col min="4" max="4" width="2.81640625" style="161" customWidth="1" outlineLevel="1"/>
    <col min="5" max="5" width="2.81640625" style="161" customWidth="1"/>
    <col min="6" max="6" width="2.08984375" style="161" customWidth="1" outlineLevel="1"/>
    <col min="7" max="7" width="22.36328125" style="161" customWidth="1" outlineLevel="1"/>
    <col min="8" max="8" width="2.6328125" style="161" customWidth="1" outlineLevel="1"/>
    <col min="9" max="9" width="2.81640625" style="161" customWidth="1" outlineLevel="1"/>
    <col min="10" max="10" width="2.81640625" style="161" customWidth="1"/>
    <col min="11" max="11" width="2.08984375" style="161" customWidth="1" outlineLevel="1"/>
    <col min="12" max="12" width="22" style="161" customWidth="1" outlineLevel="1"/>
    <col min="13" max="13" width="6.81640625" style="161" customWidth="1" outlineLevel="1"/>
    <col min="14" max="14" width="2.81640625" style="161" customWidth="1" outlineLevel="1"/>
    <col min="15" max="15" width="2.81640625" style="161" customWidth="1"/>
    <col min="16" max="16" width="2.08984375" style="161" customWidth="1" outlineLevel="1"/>
    <col min="17" max="17" width="22" style="161" customWidth="1" outlineLevel="1"/>
    <col min="18" max="18" width="2.08984375" style="161" customWidth="1" outlineLevel="1"/>
    <col min="19" max="19" width="2.81640625" style="161" customWidth="1" outlineLevel="1"/>
    <col min="20" max="20" width="2.81640625" style="161" customWidth="1"/>
    <col min="21" max="21" width="2.08984375" style="160" customWidth="1" outlineLevel="1"/>
    <col min="22" max="22" width="21.90625" style="161" customWidth="1" outlineLevel="1"/>
    <col min="23" max="23" width="2.08984375" style="161" customWidth="1" outlineLevel="1"/>
    <col min="24" max="24" width="2.81640625" style="161" customWidth="1" outlineLevel="1"/>
    <col min="25" max="25" width="2.81640625" style="161" customWidth="1"/>
    <col min="26" max="26" width="2.08984375" style="161" customWidth="1" outlineLevel="1"/>
    <col min="27" max="27" width="21.36328125" style="161" customWidth="1" outlineLevel="1"/>
    <col min="28" max="28" width="2.08984375" style="160" customWidth="1" outlineLevel="1"/>
    <col min="29" max="29" width="2.81640625" style="161" customWidth="1" outlineLevel="1"/>
    <col min="30" max="30" width="2.81640625" style="161" customWidth="1"/>
    <col min="31" max="31" width="2.08984375" style="161" customWidth="1" outlineLevel="1"/>
    <col min="32" max="32" width="21.453125" style="176" customWidth="1" outlineLevel="1"/>
    <col min="33" max="33" width="2.08984375" style="161" customWidth="1" outlineLevel="1"/>
    <col min="34" max="34" width="2.81640625" style="161" customWidth="1" outlineLevel="1"/>
    <col min="35" max="35" width="2.81640625" style="161" customWidth="1"/>
    <col min="36" max="36" width="2.08984375" style="161" customWidth="1" outlineLevel="1"/>
    <col min="37" max="37" width="22" style="161" customWidth="1" outlineLevel="1"/>
    <col min="38" max="38" width="2.08984375" style="160" customWidth="1" outlineLevel="1"/>
    <col min="39" max="39" width="6.6328125" style="160" customWidth="1" outlineLevel="1"/>
    <col min="40" max="40" width="22.1796875" style="160" bestFit="1" customWidth="1"/>
    <col min="41" max="42" width="2.90625" style="160" hidden="1" customWidth="1"/>
    <col min="43" max="43" width="2.54296875" style="160" hidden="1" customWidth="1"/>
    <col min="44" max="47" width="2.90625" style="160" hidden="1" customWidth="1"/>
    <col min="48" max="48" width="2.90625" style="160" customWidth="1"/>
    <col min="49" max="49" width="4.1796875" style="160" customWidth="1" outlineLevel="1"/>
    <col min="50" max="50" width="4" style="160" customWidth="1" outlineLevel="1"/>
    <col min="51" max="51" width="4.1796875" style="161" customWidth="1" outlineLevel="1"/>
    <col min="52" max="52" width="5.453125" style="160" customWidth="1" outlineLevel="1"/>
    <col min="53" max="53" width="5.1796875" style="160" customWidth="1" outlineLevel="1"/>
    <col min="54" max="54" width="5.1796875" style="160" bestFit="1" customWidth="1"/>
    <col min="55" max="55" width="5" style="160" bestFit="1" customWidth="1"/>
    <col min="56" max="56" width="2.08984375" style="160" bestFit="1" customWidth="1"/>
    <col min="57" max="16384" width="11.54296875" style="160"/>
  </cols>
  <sheetData>
    <row r="1" spans="1:56">
      <c r="B1" s="185" t="s">
        <v>413</v>
      </c>
      <c r="C1" s="186"/>
      <c r="D1" s="187"/>
      <c r="E1" s="187"/>
      <c r="F1" s="187"/>
      <c r="G1" s="187" t="s">
        <v>1578</v>
      </c>
      <c r="H1" s="187"/>
      <c r="I1" s="187"/>
      <c r="J1" s="187"/>
      <c r="K1" s="187"/>
      <c r="L1" s="187" t="s">
        <v>411</v>
      </c>
      <c r="M1" s="187"/>
      <c r="N1" s="187"/>
      <c r="O1" s="187"/>
      <c r="P1" s="187"/>
      <c r="Q1" s="187" t="s">
        <v>1579</v>
      </c>
      <c r="R1" s="187"/>
      <c r="S1" s="187"/>
      <c r="T1" s="187"/>
      <c r="U1" s="186"/>
      <c r="V1" s="187" t="s">
        <v>414</v>
      </c>
      <c r="W1" s="187"/>
      <c r="X1" s="187"/>
      <c r="Y1" s="187"/>
      <c r="Z1" s="187"/>
      <c r="AA1" s="187" t="s">
        <v>1580</v>
      </c>
      <c r="AB1" s="186"/>
      <c r="AC1" s="187"/>
      <c r="AD1" s="187"/>
      <c r="AE1" s="187"/>
      <c r="AF1" s="185" t="s">
        <v>412</v>
      </c>
      <c r="AG1" s="187"/>
      <c r="AH1" s="187"/>
      <c r="AI1" s="187"/>
      <c r="AJ1" s="187"/>
      <c r="AK1" s="187" t="s">
        <v>1581</v>
      </c>
      <c r="AL1" s="186"/>
      <c r="AN1" s="160">
        <v>1</v>
      </c>
      <c r="AO1" s="160">
        <v>5</v>
      </c>
      <c r="AP1" s="160">
        <v>9</v>
      </c>
      <c r="AQ1" s="160">
        <v>13</v>
      </c>
      <c r="AR1" s="160">
        <v>17</v>
      </c>
      <c r="AS1" s="182">
        <v>21</v>
      </c>
      <c r="AT1" s="182">
        <v>25</v>
      </c>
      <c r="AU1" s="160">
        <v>29</v>
      </c>
      <c r="AV1" s="160">
        <v>33</v>
      </c>
      <c r="AW1" s="160">
        <v>34</v>
      </c>
      <c r="AX1" s="160">
        <v>35</v>
      </c>
      <c r="AY1" s="161">
        <v>36</v>
      </c>
      <c r="AZ1" s="160">
        <v>37</v>
      </c>
      <c r="BA1" s="160">
        <v>38</v>
      </c>
      <c r="BB1" s="160">
        <v>39</v>
      </c>
      <c r="BC1" s="160">
        <v>40</v>
      </c>
      <c r="BD1" s="160">
        <v>41</v>
      </c>
    </row>
    <row r="2" spans="1:56" ht="10" thickBot="1">
      <c r="B2" s="185"/>
      <c r="C2" s="186" t="s">
        <v>399</v>
      </c>
      <c r="D2" s="187">
        <v>0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6"/>
      <c r="V2" s="187"/>
      <c r="W2" s="187"/>
      <c r="X2" s="187"/>
      <c r="Y2" s="187"/>
      <c r="Z2" s="187"/>
      <c r="AA2" s="187"/>
      <c r="AB2" s="186"/>
      <c r="AC2" s="187"/>
      <c r="AD2" s="187"/>
      <c r="AE2" s="187"/>
      <c r="AF2" s="185"/>
      <c r="AG2" s="187"/>
      <c r="AH2" s="187"/>
      <c r="AI2" s="187"/>
      <c r="AJ2" s="187"/>
      <c r="AK2" s="187"/>
      <c r="AL2" s="186"/>
      <c r="AO2" s="182" t="s">
        <v>341</v>
      </c>
      <c r="AP2" s="182" t="s">
        <v>342</v>
      </c>
      <c r="AQ2" s="182" t="s">
        <v>344</v>
      </c>
      <c r="AR2" s="182" t="s">
        <v>343</v>
      </c>
      <c r="AS2" s="182" t="s">
        <v>336</v>
      </c>
      <c r="AT2" s="182" t="s">
        <v>337</v>
      </c>
      <c r="AU2" s="182" t="s">
        <v>338</v>
      </c>
      <c r="AV2" s="182" t="s">
        <v>339</v>
      </c>
    </row>
    <row r="3" spans="1:56" s="196" customFormat="1" ht="8" customHeight="1" thickTop="1" thickBot="1">
      <c r="A3" s="188">
        <f>$B$18</f>
        <v>1</v>
      </c>
      <c r="B3" s="189" t="str">
        <f>B$26</f>
        <v>MAZE AUTHION TENNIS DE TA</v>
      </c>
      <c r="C3" s="190">
        <f t="shared" ref="C3:C17" si="0">16-A3</f>
        <v>15</v>
      </c>
      <c r="D3" s="191">
        <f>IF(B3&lt;&gt;B2,C3,(C3+D2))</f>
        <v>15</v>
      </c>
      <c r="E3" s="191"/>
      <c r="F3" s="188">
        <f>$B$18</f>
        <v>1</v>
      </c>
      <c r="G3" s="189" t="str">
        <f>G$26</f>
        <v>MESANGER ATT</v>
      </c>
      <c r="H3" s="190">
        <f t="shared" ref="H3:H17" si="1">16-F3</f>
        <v>15</v>
      </c>
      <c r="I3" s="191">
        <f>IF(G3&lt;&gt;G2,H3,(H3+I2))</f>
        <v>15</v>
      </c>
      <c r="J3" s="191"/>
      <c r="K3" s="188">
        <f>$B$18</f>
        <v>1</v>
      </c>
      <c r="L3" s="189" t="str">
        <f>L$26</f>
        <v>NANTES ST JOSEPH TENNIS D</v>
      </c>
      <c r="M3" s="190">
        <f t="shared" ref="M3:M17" si="2">16-K3</f>
        <v>15</v>
      </c>
      <c r="N3" s="191">
        <f t="shared" ref="N3:N17" si="3">IF(L3&lt;&gt;L2,M3,(M3+N2))</f>
        <v>15</v>
      </c>
      <c r="O3" s="191"/>
      <c r="P3" s="188">
        <f>$B$18</f>
        <v>1</v>
      </c>
      <c r="Q3" s="189" t="str">
        <f>Q$26</f>
        <v>LES LOUPS D'ANGERS TT</v>
      </c>
      <c r="R3" s="190">
        <f t="shared" ref="R3:R17" si="4">16-P3</f>
        <v>15</v>
      </c>
      <c r="S3" s="191">
        <f>IF(Q3&lt;&gt;Q2,R3,(R3+S2))</f>
        <v>15</v>
      </c>
      <c r="T3" s="191"/>
      <c r="U3" s="188">
        <f>$B$18</f>
        <v>1</v>
      </c>
      <c r="V3" s="189" t="str">
        <f>V$26</f>
        <v>LE MANS SARTHE TENNIS DE</v>
      </c>
      <c r="W3" s="190">
        <f t="shared" ref="W3:W17" si="5">16-U3</f>
        <v>15</v>
      </c>
      <c r="X3" s="191">
        <f t="shared" ref="X3:X17" si="6">IF(V3&lt;&gt;V2,W3,(W3+X2))</f>
        <v>15</v>
      </c>
      <c r="Y3" s="191"/>
      <c r="Z3" s="188">
        <f>$B$18</f>
        <v>1</v>
      </c>
      <c r="AA3" s="189" t="str">
        <f>AA$26</f>
        <v>ROMAGNE (LA) - S.S.</v>
      </c>
      <c r="AB3" s="190">
        <f t="shared" ref="AB3:AB17" si="7">16-Z3</f>
        <v>15</v>
      </c>
      <c r="AC3" s="191">
        <f>IF(AA3&lt;&gt;AA2,AB3,(AB3+AC2))</f>
        <v>15</v>
      </c>
      <c r="AD3" s="191"/>
      <c r="AE3" s="188">
        <f>$B$18</f>
        <v>1</v>
      </c>
      <c r="AF3" s="189" t="str">
        <f>AF$26</f>
        <v>LE MANS SARTHE TENNIS DE</v>
      </c>
      <c r="AG3" s="190">
        <f t="shared" ref="AG3:AG17" si="8">16-AE3</f>
        <v>15</v>
      </c>
      <c r="AH3" s="191">
        <f>IF(AF3&lt;&gt;AF2,AG3,(AG3+AH2))</f>
        <v>15</v>
      </c>
      <c r="AI3" s="191"/>
      <c r="AJ3" s="188">
        <f>$B$18</f>
        <v>1</v>
      </c>
      <c r="AK3" s="189" t="str">
        <f>AK$26</f>
        <v>LE MANS SARTHE TENNIS DE</v>
      </c>
      <c r="AL3" s="190">
        <f t="shared" ref="AL3:AL17" si="9">16-AJ3</f>
        <v>15</v>
      </c>
      <c r="AM3" s="191">
        <f>IF(AK3&lt;&gt;AK2,AL3,(AL3+AM2))</f>
        <v>15</v>
      </c>
      <c r="AN3" s="192" t="s">
        <v>590</v>
      </c>
      <c r="AO3" s="193" t="s">
        <v>1577</v>
      </c>
      <c r="AP3" s="193" t="s">
        <v>1577</v>
      </c>
      <c r="AQ3" s="193" t="s">
        <v>1577</v>
      </c>
      <c r="AR3" s="193" t="s">
        <v>1577</v>
      </c>
      <c r="AS3" s="193" t="s">
        <v>1577</v>
      </c>
      <c r="AT3" s="193" t="s">
        <v>1577</v>
      </c>
      <c r="AU3" s="193" t="s">
        <v>1577</v>
      </c>
      <c r="AV3" s="193" t="s">
        <v>1577</v>
      </c>
      <c r="AW3" s="192" t="s">
        <v>1582</v>
      </c>
      <c r="AX3" s="192" t="s">
        <v>1583</v>
      </c>
      <c r="AY3" s="194" t="s">
        <v>400</v>
      </c>
      <c r="AZ3" s="192" t="s">
        <v>1584</v>
      </c>
      <c r="BA3" s="192" t="s">
        <v>1585</v>
      </c>
      <c r="BB3" s="195" t="s">
        <v>1593</v>
      </c>
      <c r="BC3" s="195" t="s">
        <v>1594</v>
      </c>
    </row>
    <row r="4" spans="1:56" s="196" customFormat="1" ht="8" customHeight="1" thickTop="1" thickBot="1">
      <c r="A4" s="197">
        <f>$B$28</f>
        <v>2</v>
      </c>
      <c r="B4" s="198" t="str">
        <f>B$36</f>
        <v>LES LOUPS D'ANGERS TT</v>
      </c>
      <c r="C4" s="190">
        <f t="shared" si="0"/>
        <v>14</v>
      </c>
      <c r="D4" s="191">
        <f t="shared" ref="D4:D17" si="10">IF(B4&lt;&gt;B3,C4,(C4+D3))</f>
        <v>14</v>
      </c>
      <c r="E4" s="191"/>
      <c r="F4" s="197">
        <f>$B$28</f>
        <v>2</v>
      </c>
      <c r="G4" s="198" t="str">
        <f>G$36</f>
        <v>ROMAGNE (LA) - S.S.</v>
      </c>
      <c r="H4" s="190">
        <f t="shared" si="1"/>
        <v>14</v>
      </c>
      <c r="I4" s="191">
        <f t="shared" ref="I4:I17" si="11">IF(G4&lt;&gt;G3,H4,(H4+I3))</f>
        <v>14</v>
      </c>
      <c r="J4" s="191"/>
      <c r="K4" s="197">
        <f>$B$28</f>
        <v>2</v>
      </c>
      <c r="L4" s="198" t="str">
        <f>L$36</f>
        <v>FERRIERE VENDEE TENNIS DE</v>
      </c>
      <c r="M4" s="190">
        <f t="shared" si="2"/>
        <v>14</v>
      </c>
      <c r="N4" s="191">
        <f t="shared" si="3"/>
        <v>14</v>
      </c>
      <c r="O4" s="191"/>
      <c r="P4" s="197">
        <f>$B$28</f>
        <v>2</v>
      </c>
      <c r="Q4" s="198" t="str">
        <f>Q$36</f>
        <v>ROMAGNE (LA) - S.S.</v>
      </c>
      <c r="R4" s="190">
        <f t="shared" si="4"/>
        <v>14</v>
      </c>
      <c r="S4" s="191">
        <f t="shared" ref="S4:S17" si="12">IF(Q4&lt;&gt;Q3,R4,(R4+S3))</f>
        <v>14</v>
      </c>
      <c r="T4" s="191"/>
      <c r="U4" s="197">
        <f>$B$28</f>
        <v>2</v>
      </c>
      <c r="V4" s="198" t="str">
        <f>V$36</f>
        <v>CARQUEFOU TENNIS DE TABLE</v>
      </c>
      <c r="W4" s="190">
        <f t="shared" si="5"/>
        <v>14</v>
      </c>
      <c r="X4" s="191">
        <f t="shared" si="6"/>
        <v>14</v>
      </c>
      <c r="Y4" s="191"/>
      <c r="Z4" s="197">
        <f>$B$28</f>
        <v>2</v>
      </c>
      <c r="AA4" s="198" t="str">
        <f>AA$36</f>
        <v>FERRIERE VENDEE TENNIS DE</v>
      </c>
      <c r="AB4" s="190">
        <f t="shared" si="7"/>
        <v>14</v>
      </c>
      <c r="AC4" s="191">
        <f t="shared" ref="AC4:AC17" si="13">IF(AA4&lt;&gt;AA3,AB4,(AB4+AC3))</f>
        <v>14</v>
      </c>
      <c r="AD4" s="191"/>
      <c r="AE4" s="197">
        <f>$B$28</f>
        <v>2</v>
      </c>
      <c r="AF4" s="198" t="str">
        <f>AF$36</f>
        <v>STE JAMME MAINE COEUR SAR</v>
      </c>
      <c r="AG4" s="190">
        <f t="shared" si="8"/>
        <v>14</v>
      </c>
      <c r="AH4" s="191">
        <f t="shared" ref="AH4:AH17" si="14">IF(AF4&lt;&gt;AF3,AG4,(AG4+AH3))</f>
        <v>14</v>
      </c>
      <c r="AI4" s="191"/>
      <c r="AJ4" s="197">
        <f>$B$28</f>
        <v>2</v>
      </c>
      <c r="AK4" s="198" t="str">
        <f>AK$36</f>
        <v>LE MANS SARTHE TENNIS DE</v>
      </c>
      <c r="AL4" s="190">
        <f t="shared" si="9"/>
        <v>14</v>
      </c>
      <c r="AM4" s="191">
        <f t="shared" ref="AM4:AM17" si="15">IF(AK4&lt;&gt;AK3,AL4,(AL4+AM3))</f>
        <v>29</v>
      </c>
      <c r="AN4" s="192" t="s">
        <v>350</v>
      </c>
      <c r="AO4" s="192">
        <v>0</v>
      </c>
      <c r="AP4" s="192">
        <v>0</v>
      </c>
      <c r="AQ4" s="192">
        <v>0</v>
      </c>
      <c r="AR4" s="192">
        <v>0</v>
      </c>
      <c r="AS4" s="192">
        <v>0</v>
      </c>
      <c r="AT4" s="192">
        <v>0</v>
      </c>
      <c r="AU4" s="192">
        <v>0</v>
      </c>
      <c r="AV4" s="192">
        <v>0</v>
      </c>
      <c r="AW4" s="192">
        <f t="shared" ref="AW4:AW67" si="16">AR4+AQ4+AP4+AO4</f>
        <v>0</v>
      </c>
      <c r="AX4" s="192">
        <f t="shared" ref="AX4:AX19" si="17">AS4+AT4+AU4+AV4</f>
        <v>0</v>
      </c>
      <c r="AY4" s="194">
        <f>AX4+AW4</f>
        <v>0</v>
      </c>
      <c r="AZ4" s="192">
        <f>RANK(AW4,AW$4:AW$349)</f>
        <v>29</v>
      </c>
      <c r="BA4" s="192">
        <f>RANK(AX4,AX$4:AX$349)</f>
        <v>36</v>
      </c>
      <c r="BB4" s="192">
        <f>IF(AZ4=1,32,IF(AZ4=2,28,IF(AZ4=3,24,IF(AZ4=4,20,IF(AZ4=5,16,IF(AZ4=6,12,IF(AZ4=7,8,IF(AZ4=8,4,0))))))))</f>
        <v>0</v>
      </c>
      <c r="BC4" s="192">
        <f>IF(BA4=1,32,IF(BA4=2,28,IF(BA4=3,24,IF(BA4=4,20,IF(BA4=5,16,IF(BA4=6,12,IF(BA4=7,8,IF(BA4=8,4,0))))))))</f>
        <v>0</v>
      </c>
    </row>
    <row r="5" spans="1:56" s="196" customFormat="1" ht="8" customHeight="1" thickTop="1" thickBot="1">
      <c r="A5" s="197">
        <f>$B$38</f>
        <v>3</v>
      </c>
      <c r="B5" s="198" t="str">
        <f>B$46</f>
        <v>LE MANS SARTHE TENNIS DE</v>
      </c>
      <c r="C5" s="190">
        <f t="shared" si="0"/>
        <v>13</v>
      </c>
      <c r="D5" s="191">
        <f t="shared" si="10"/>
        <v>13</v>
      </c>
      <c r="E5" s="191"/>
      <c r="F5" s="197">
        <f>$B$38</f>
        <v>3</v>
      </c>
      <c r="G5" s="198" t="str">
        <f>G$46</f>
        <v>ROMAGNE (LA) - S.S.</v>
      </c>
      <c r="H5" s="190">
        <f t="shared" si="1"/>
        <v>13</v>
      </c>
      <c r="I5" s="191">
        <f t="shared" si="11"/>
        <v>27</v>
      </c>
      <c r="J5" s="191"/>
      <c r="K5" s="197">
        <f>$B$38</f>
        <v>3</v>
      </c>
      <c r="L5" s="198" t="str">
        <f>L$46</f>
        <v>FERRIERE VENDEE TENNIS DE</v>
      </c>
      <c r="M5" s="190">
        <f t="shared" si="2"/>
        <v>13</v>
      </c>
      <c r="N5" s="191">
        <f t="shared" si="3"/>
        <v>27</v>
      </c>
      <c r="O5" s="191"/>
      <c r="P5" s="197">
        <f>$B$38</f>
        <v>3</v>
      </c>
      <c r="Q5" s="198" t="str">
        <f>Q$46</f>
        <v>ROMAGNE (LA) - S.S.</v>
      </c>
      <c r="R5" s="190">
        <f t="shared" si="4"/>
        <v>13</v>
      </c>
      <c r="S5" s="191">
        <f t="shared" si="12"/>
        <v>27</v>
      </c>
      <c r="T5" s="191"/>
      <c r="U5" s="197">
        <f>$B$38</f>
        <v>3</v>
      </c>
      <c r="V5" s="198" t="str">
        <f>V$46</f>
        <v>CARQUEFOU TENNIS DE TABLE</v>
      </c>
      <c r="W5" s="190">
        <f t="shared" si="5"/>
        <v>13</v>
      </c>
      <c r="X5" s="191">
        <f t="shared" si="6"/>
        <v>27</v>
      </c>
      <c r="Y5" s="191"/>
      <c r="Z5" s="197">
        <f>$B$38</f>
        <v>3</v>
      </c>
      <c r="AA5" s="198" t="str">
        <f>AA$46</f>
        <v>FERRIERE VENDEE TENNIS DE</v>
      </c>
      <c r="AB5" s="190">
        <f t="shared" si="7"/>
        <v>13</v>
      </c>
      <c r="AC5" s="191">
        <f t="shared" si="13"/>
        <v>27</v>
      </c>
      <c r="AD5" s="191"/>
      <c r="AE5" s="197">
        <f>$B$38</f>
        <v>3</v>
      </c>
      <c r="AF5" s="198" t="str">
        <f>AF$46</f>
        <v>LA FLECHE TENNIS DE TABLE</v>
      </c>
      <c r="AG5" s="190">
        <f t="shared" si="8"/>
        <v>13</v>
      </c>
      <c r="AH5" s="191">
        <f t="shared" si="14"/>
        <v>13</v>
      </c>
      <c r="AI5" s="191"/>
      <c r="AJ5" s="197">
        <f>$B$38</f>
        <v>3</v>
      </c>
      <c r="AK5" s="198" t="str">
        <f>AK$46</f>
        <v>LE MANS SARTHE TENNIS DE</v>
      </c>
      <c r="AL5" s="190">
        <f t="shared" si="9"/>
        <v>13</v>
      </c>
      <c r="AM5" s="191">
        <f t="shared" si="15"/>
        <v>42</v>
      </c>
      <c r="AN5" s="192" t="s">
        <v>21</v>
      </c>
      <c r="AO5" s="192">
        <v>6</v>
      </c>
      <c r="AP5" s="192">
        <v>0</v>
      </c>
      <c r="AQ5" s="192">
        <v>0</v>
      </c>
      <c r="AR5" s="192">
        <v>0</v>
      </c>
      <c r="AS5" s="192">
        <v>7</v>
      </c>
      <c r="AT5" s="192">
        <v>0</v>
      </c>
      <c r="AU5" s="192">
        <v>0</v>
      </c>
      <c r="AV5" s="192">
        <v>0</v>
      </c>
      <c r="AW5" s="192">
        <f t="shared" si="16"/>
        <v>6</v>
      </c>
      <c r="AX5" s="192">
        <f t="shared" si="17"/>
        <v>7</v>
      </c>
      <c r="AY5" s="194">
        <f t="shared" ref="AY5:AY68" si="18">AX5+AW5</f>
        <v>13</v>
      </c>
      <c r="AZ5" s="192">
        <f t="shared" ref="AZ5:AZ68" si="19">RANK(AW5,AW$4:AW$349)</f>
        <v>21</v>
      </c>
      <c r="BA5" s="192">
        <f t="shared" ref="BA5:BA68" si="20">RANK(AX5,AX$4:AX$349)</f>
        <v>21</v>
      </c>
      <c r="BB5" s="192">
        <f t="shared" ref="BB5:BB68" si="21">IF(AZ5=1,32,IF(AZ5=2,28,IF(AZ5=3,24,IF(AZ5=4,20,IF(AZ5=5,16,IF(AZ5=6,12,IF(AZ5=7,8,IF(AZ5=8,4,0))))))))</f>
        <v>0</v>
      </c>
      <c r="BC5" s="192">
        <f t="shared" ref="BC5:BC68" si="22">IF(BA5=1,32,IF(BA5=2,28,IF(BA5=3,24,IF(BA5=4,20,IF(BA5=5,16,IF(BA5=6,12,IF(BA5=7,8,IF(BA5=8,4,0))))))))</f>
        <v>0</v>
      </c>
    </row>
    <row r="6" spans="1:56" s="196" customFormat="1" ht="8" customHeight="1" thickTop="1" thickBot="1">
      <c r="A6" s="197">
        <f>$B$48</f>
        <v>4</v>
      </c>
      <c r="B6" s="198" t="str">
        <f>B$56</f>
        <v>CHAPELAINE (LA)</v>
      </c>
      <c r="C6" s="190">
        <f t="shared" si="0"/>
        <v>12</v>
      </c>
      <c r="D6" s="191">
        <f t="shared" si="10"/>
        <v>12</v>
      </c>
      <c r="E6" s="191"/>
      <c r="F6" s="197">
        <f>$B$48</f>
        <v>4</v>
      </c>
      <c r="G6" s="198" t="str">
        <f>G$56</f>
        <v>ST JULIEN TENNIS DE TABLE</v>
      </c>
      <c r="H6" s="190">
        <f t="shared" si="1"/>
        <v>12</v>
      </c>
      <c r="I6" s="191">
        <f t="shared" si="11"/>
        <v>12</v>
      </c>
      <c r="J6" s="191"/>
      <c r="K6" s="197">
        <f>$B$48</f>
        <v>4</v>
      </c>
      <c r="L6" s="198" t="str">
        <f>L$56</f>
        <v>NANTES ST JOSEPH TENNIS D</v>
      </c>
      <c r="M6" s="190">
        <f t="shared" si="2"/>
        <v>12</v>
      </c>
      <c r="N6" s="191">
        <f t="shared" si="3"/>
        <v>12</v>
      </c>
      <c r="O6" s="191"/>
      <c r="P6" s="197">
        <f>$B$48</f>
        <v>4</v>
      </c>
      <c r="Q6" s="198" t="str">
        <f>Q$56</f>
        <v>FERRIERE VENDEE TENNIS DE</v>
      </c>
      <c r="R6" s="190">
        <f t="shared" si="4"/>
        <v>12</v>
      </c>
      <c r="S6" s="191">
        <f t="shared" si="12"/>
        <v>12</v>
      </c>
      <c r="T6" s="191"/>
      <c r="U6" s="197">
        <f>$B$48</f>
        <v>4</v>
      </c>
      <c r="V6" s="198" t="str">
        <f>V$56</f>
        <v>STE JAMME MAINE COEUR SAR</v>
      </c>
      <c r="W6" s="190">
        <f t="shared" si="5"/>
        <v>12</v>
      </c>
      <c r="X6" s="191">
        <f t="shared" si="6"/>
        <v>12</v>
      </c>
      <c r="Y6" s="191"/>
      <c r="Z6" s="197">
        <f>$B$48</f>
        <v>4</v>
      </c>
      <c r="AA6" s="198" t="str">
        <f>AA$56</f>
        <v>MURS ERIGNE ASITT</v>
      </c>
      <c r="AB6" s="190">
        <f t="shared" si="7"/>
        <v>12</v>
      </c>
      <c r="AC6" s="191">
        <f t="shared" si="13"/>
        <v>12</v>
      </c>
      <c r="AD6" s="191"/>
      <c r="AE6" s="197">
        <f>$B$48</f>
        <v>4</v>
      </c>
      <c r="AF6" s="198" t="str">
        <f>AF$56</f>
        <v>LE MANS SARTHE TENNIS DE</v>
      </c>
      <c r="AG6" s="190">
        <f t="shared" si="8"/>
        <v>12</v>
      </c>
      <c r="AH6" s="191">
        <f t="shared" si="14"/>
        <v>12</v>
      </c>
      <c r="AI6" s="191"/>
      <c r="AJ6" s="197">
        <f>$B$48</f>
        <v>4</v>
      </c>
      <c r="AK6" s="198" t="str">
        <f>AK$56</f>
        <v>FERRIERE VENDEE TENNIS DE</v>
      </c>
      <c r="AL6" s="190">
        <f t="shared" si="9"/>
        <v>12</v>
      </c>
      <c r="AM6" s="191">
        <f t="shared" si="15"/>
        <v>12</v>
      </c>
      <c r="AN6" s="192" t="s">
        <v>34</v>
      </c>
      <c r="AO6" s="192">
        <v>0</v>
      </c>
      <c r="AP6" s="192">
        <v>0</v>
      </c>
      <c r="AQ6" s="192">
        <v>0</v>
      </c>
      <c r="AR6" s="192">
        <v>0</v>
      </c>
      <c r="AS6" s="192">
        <v>0</v>
      </c>
      <c r="AT6" s="192">
        <v>0</v>
      </c>
      <c r="AU6" s="192">
        <v>0</v>
      </c>
      <c r="AV6" s="192">
        <v>0</v>
      </c>
      <c r="AW6" s="192">
        <f t="shared" si="16"/>
        <v>0</v>
      </c>
      <c r="AX6" s="192">
        <f t="shared" si="17"/>
        <v>0</v>
      </c>
      <c r="AY6" s="194">
        <f t="shared" si="18"/>
        <v>0</v>
      </c>
      <c r="AZ6" s="192">
        <f t="shared" si="19"/>
        <v>29</v>
      </c>
      <c r="BA6" s="192">
        <f t="shared" si="20"/>
        <v>36</v>
      </c>
      <c r="BB6" s="192">
        <f t="shared" si="21"/>
        <v>0</v>
      </c>
      <c r="BC6" s="192">
        <f t="shared" si="22"/>
        <v>0</v>
      </c>
    </row>
    <row r="7" spans="1:56" s="196" customFormat="1" ht="8" customHeight="1" thickTop="1" thickBot="1">
      <c r="A7" s="197">
        <f>$B$58</f>
        <v>5</v>
      </c>
      <c r="B7" s="198" t="str">
        <f>B$66</f>
        <v>Club Athlétique Mayennais</v>
      </c>
      <c r="C7" s="190">
        <f t="shared" si="0"/>
        <v>11</v>
      </c>
      <c r="D7" s="191">
        <f t="shared" si="10"/>
        <v>11</v>
      </c>
      <c r="E7" s="191"/>
      <c r="F7" s="197">
        <f>$B$58</f>
        <v>5</v>
      </c>
      <c r="G7" s="198" t="str">
        <f>G$66</f>
        <v>CHANGE Union Sportive</v>
      </c>
      <c r="H7" s="190">
        <f t="shared" si="1"/>
        <v>11</v>
      </c>
      <c r="I7" s="191">
        <f t="shared" si="11"/>
        <v>11</v>
      </c>
      <c r="J7" s="191"/>
      <c r="K7" s="197">
        <f>$B$58</f>
        <v>5</v>
      </c>
      <c r="L7" s="198" t="str">
        <f>L$66</f>
        <v>ST BREVIN T.T.</v>
      </c>
      <c r="M7" s="190">
        <f t="shared" si="2"/>
        <v>11</v>
      </c>
      <c r="N7" s="191">
        <f t="shared" si="3"/>
        <v>11</v>
      </c>
      <c r="O7" s="191"/>
      <c r="P7" s="197">
        <f>$B$58</f>
        <v>5</v>
      </c>
      <c r="Q7" s="198" t="str">
        <f>Q$66</f>
        <v>ROMAGNE (LA) - S.S.</v>
      </c>
      <c r="R7" s="190">
        <f t="shared" si="4"/>
        <v>11</v>
      </c>
      <c r="S7" s="191">
        <f t="shared" si="12"/>
        <v>11</v>
      </c>
      <c r="T7" s="191"/>
      <c r="U7" s="197">
        <f>$B$58</f>
        <v>5</v>
      </c>
      <c r="V7" s="198" t="str">
        <f>V$66</f>
        <v>NANTES ST MEDARD DOULON</v>
      </c>
      <c r="W7" s="190">
        <f t="shared" si="5"/>
        <v>11</v>
      </c>
      <c r="X7" s="191">
        <f t="shared" si="6"/>
        <v>11</v>
      </c>
      <c r="Y7" s="191"/>
      <c r="Z7" s="197">
        <f>$B$58</f>
        <v>5</v>
      </c>
      <c r="AA7" s="198" t="str">
        <f>AA$66</f>
        <v>LAVAL Francs Archers</v>
      </c>
      <c r="AB7" s="190">
        <f t="shared" si="7"/>
        <v>11</v>
      </c>
      <c r="AC7" s="191">
        <f t="shared" si="13"/>
        <v>11</v>
      </c>
      <c r="AD7" s="191"/>
      <c r="AE7" s="197">
        <f>$B$58</f>
        <v>5</v>
      </c>
      <c r="AF7" s="198" t="str">
        <f>AF$66</f>
        <v>LA CHAPELLE ALTT</v>
      </c>
      <c r="AG7" s="190">
        <f t="shared" si="8"/>
        <v>11</v>
      </c>
      <c r="AH7" s="191">
        <f t="shared" si="14"/>
        <v>11</v>
      </c>
      <c r="AI7" s="191"/>
      <c r="AJ7" s="197">
        <f>$B$58</f>
        <v>5</v>
      </c>
      <c r="AK7" s="198" t="str">
        <f>AK$66</f>
        <v>LAVAL Francs Archers</v>
      </c>
      <c r="AL7" s="190">
        <f t="shared" si="9"/>
        <v>11</v>
      </c>
      <c r="AM7" s="191">
        <f t="shared" si="15"/>
        <v>11</v>
      </c>
      <c r="AN7" s="192" t="s">
        <v>538</v>
      </c>
      <c r="AO7" s="192">
        <v>0</v>
      </c>
      <c r="AP7" s="192">
        <v>0</v>
      </c>
      <c r="AQ7" s="192">
        <v>0</v>
      </c>
      <c r="AR7" s="192">
        <v>0</v>
      </c>
      <c r="AS7" s="192">
        <v>0</v>
      </c>
      <c r="AT7" s="192">
        <v>0</v>
      </c>
      <c r="AU7" s="192">
        <v>0</v>
      </c>
      <c r="AV7" s="192">
        <v>0</v>
      </c>
      <c r="AW7" s="192">
        <f t="shared" si="16"/>
        <v>0</v>
      </c>
      <c r="AX7" s="192">
        <f t="shared" si="17"/>
        <v>0</v>
      </c>
      <c r="AY7" s="194">
        <f t="shared" si="18"/>
        <v>0</v>
      </c>
      <c r="AZ7" s="192">
        <f t="shared" si="19"/>
        <v>29</v>
      </c>
      <c r="BA7" s="192">
        <f t="shared" si="20"/>
        <v>36</v>
      </c>
      <c r="BB7" s="192">
        <f t="shared" si="21"/>
        <v>0</v>
      </c>
      <c r="BC7" s="192">
        <f t="shared" si="22"/>
        <v>0</v>
      </c>
    </row>
    <row r="8" spans="1:56" s="196" customFormat="1" ht="8" customHeight="1" thickTop="1" thickBot="1">
      <c r="A8" s="197">
        <f>$B$68</f>
        <v>6</v>
      </c>
      <c r="B8" s="198" t="str">
        <f>B$76</f>
        <v>PELLERIN (LE)</v>
      </c>
      <c r="C8" s="190">
        <f t="shared" si="0"/>
        <v>10</v>
      </c>
      <c r="D8" s="191">
        <f t="shared" si="10"/>
        <v>10</v>
      </c>
      <c r="E8" s="191"/>
      <c r="F8" s="197">
        <f>$B$68</f>
        <v>6</v>
      </c>
      <c r="G8" s="198" t="str">
        <f>G$76</f>
        <v>NANTES ST MEDARD DOULON</v>
      </c>
      <c r="H8" s="190">
        <f t="shared" si="1"/>
        <v>10</v>
      </c>
      <c r="I8" s="191">
        <f t="shared" si="11"/>
        <v>10</v>
      </c>
      <c r="J8" s="191"/>
      <c r="K8" s="197">
        <f>$B$68</f>
        <v>6</v>
      </c>
      <c r="L8" s="198" t="str">
        <f>L$76</f>
        <v>NANTES ST JOSEPH TENNIS D</v>
      </c>
      <c r="M8" s="190">
        <f t="shared" si="2"/>
        <v>10</v>
      </c>
      <c r="N8" s="191">
        <f t="shared" si="3"/>
        <v>10</v>
      </c>
      <c r="O8" s="191"/>
      <c r="P8" s="197">
        <f>$B$68</f>
        <v>6</v>
      </c>
      <c r="Q8" s="198" t="str">
        <f>Q$76</f>
        <v>ERNEENNE Sport Tennis de</v>
      </c>
      <c r="R8" s="190">
        <f t="shared" si="4"/>
        <v>10</v>
      </c>
      <c r="S8" s="191">
        <f t="shared" si="12"/>
        <v>10</v>
      </c>
      <c r="T8" s="191"/>
      <c r="U8" s="197">
        <f>$B$68</f>
        <v>6</v>
      </c>
      <c r="V8" s="198" t="str">
        <f>V$76</f>
        <v>MAZE AUTHION TENNIS DE TA</v>
      </c>
      <c r="W8" s="190">
        <f t="shared" si="5"/>
        <v>10</v>
      </c>
      <c r="X8" s="191">
        <f t="shared" si="6"/>
        <v>10</v>
      </c>
      <c r="Y8" s="191"/>
      <c r="Z8" s="197">
        <f>$B$68</f>
        <v>6</v>
      </c>
      <c r="AA8" s="198" t="str">
        <f>AA$76</f>
        <v>HERBERGEMENT ASTT</v>
      </c>
      <c r="AB8" s="190">
        <f t="shared" si="7"/>
        <v>10</v>
      </c>
      <c r="AC8" s="191">
        <f t="shared" si="13"/>
        <v>10</v>
      </c>
      <c r="AD8" s="191"/>
      <c r="AE8" s="197">
        <f>$B$68</f>
        <v>6</v>
      </c>
      <c r="AF8" s="198" t="str">
        <f>AF$76</f>
        <v>NANTES ST JOSEPH TENNIS D</v>
      </c>
      <c r="AG8" s="190">
        <f t="shared" si="8"/>
        <v>10</v>
      </c>
      <c r="AH8" s="191">
        <f t="shared" si="14"/>
        <v>10</v>
      </c>
      <c r="AI8" s="191"/>
      <c r="AJ8" s="197">
        <f>$B$68</f>
        <v>6</v>
      </c>
      <c r="AK8" s="198" t="str">
        <f>AK$76</f>
        <v>ST MELAINE-MOZE LOIRE-AUB</v>
      </c>
      <c r="AL8" s="190">
        <f t="shared" si="9"/>
        <v>10</v>
      </c>
      <c r="AM8" s="191">
        <f t="shared" si="15"/>
        <v>10</v>
      </c>
      <c r="AN8" s="192" t="s">
        <v>35</v>
      </c>
      <c r="AO8" s="192">
        <v>0</v>
      </c>
      <c r="AP8" s="192">
        <v>0</v>
      </c>
      <c r="AQ8" s="192">
        <v>0</v>
      </c>
      <c r="AR8" s="192">
        <v>0</v>
      </c>
      <c r="AS8" s="192">
        <v>0</v>
      </c>
      <c r="AT8" s="192">
        <v>0</v>
      </c>
      <c r="AU8" s="192">
        <v>0</v>
      </c>
      <c r="AV8" s="192">
        <v>0</v>
      </c>
      <c r="AW8" s="192">
        <f t="shared" si="16"/>
        <v>0</v>
      </c>
      <c r="AX8" s="192">
        <f t="shared" si="17"/>
        <v>0</v>
      </c>
      <c r="AY8" s="194">
        <f t="shared" si="18"/>
        <v>0</v>
      </c>
      <c r="AZ8" s="192">
        <f t="shared" si="19"/>
        <v>29</v>
      </c>
      <c r="BA8" s="192">
        <f t="shared" si="20"/>
        <v>36</v>
      </c>
      <c r="BB8" s="192">
        <f t="shared" si="21"/>
        <v>0</v>
      </c>
      <c r="BC8" s="192">
        <f t="shared" si="22"/>
        <v>0</v>
      </c>
    </row>
    <row r="9" spans="1:56" s="196" customFormat="1" ht="8" customHeight="1" thickTop="1" thickBot="1">
      <c r="A9" s="197">
        <f>$B$78</f>
        <v>7</v>
      </c>
      <c r="B9" s="198" t="str">
        <f>B$86</f>
        <v>HERBIERS (LES) TENNIS DE</v>
      </c>
      <c r="C9" s="190">
        <f t="shared" si="0"/>
        <v>9</v>
      </c>
      <c r="D9" s="191">
        <f t="shared" si="10"/>
        <v>9</v>
      </c>
      <c r="E9" s="191"/>
      <c r="F9" s="197">
        <f>$B$78</f>
        <v>7</v>
      </c>
      <c r="G9" s="198" t="str">
        <f>G$86</f>
        <v>LE MANS SARTHE TENNIS DE</v>
      </c>
      <c r="H9" s="190">
        <f t="shared" si="1"/>
        <v>9</v>
      </c>
      <c r="I9" s="191">
        <f t="shared" si="11"/>
        <v>9</v>
      </c>
      <c r="J9" s="191"/>
      <c r="K9" s="197">
        <f>$B$78</f>
        <v>7</v>
      </c>
      <c r="L9" s="198" t="str">
        <f>L$86</f>
        <v>NANTES ST MEDARD DOULON</v>
      </c>
      <c r="M9" s="190">
        <f t="shared" si="2"/>
        <v>9</v>
      </c>
      <c r="N9" s="191">
        <f t="shared" si="3"/>
        <v>9</v>
      </c>
      <c r="O9" s="191"/>
      <c r="P9" s="197">
        <f>$B$78</f>
        <v>7</v>
      </c>
      <c r="Q9" s="198" t="str">
        <f>Q$86</f>
        <v>NANTES ST MEDARD DOULON</v>
      </c>
      <c r="R9" s="190">
        <f t="shared" si="4"/>
        <v>9</v>
      </c>
      <c r="S9" s="191">
        <f t="shared" si="12"/>
        <v>9</v>
      </c>
      <c r="T9" s="191"/>
      <c r="U9" s="197">
        <f>$B$78</f>
        <v>7</v>
      </c>
      <c r="V9" s="198" t="str">
        <f>V$86</f>
        <v>FERRIERE VENDEE TENNIS DE</v>
      </c>
      <c r="W9" s="190">
        <f t="shared" si="5"/>
        <v>9</v>
      </c>
      <c r="X9" s="191">
        <f t="shared" si="6"/>
        <v>9</v>
      </c>
      <c r="Y9" s="191"/>
      <c r="Z9" s="197">
        <f>$B$78</f>
        <v>7</v>
      </c>
      <c r="AA9" s="198" t="str">
        <f>AA$86</f>
        <v>TORFOU Vaillants</v>
      </c>
      <c r="AB9" s="190">
        <f t="shared" si="7"/>
        <v>9</v>
      </c>
      <c r="AC9" s="191">
        <f t="shared" si="13"/>
        <v>9</v>
      </c>
      <c r="AD9" s="191"/>
      <c r="AE9" s="197">
        <f>$B$78</f>
        <v>7</v>
      </c>
      <c r="AF9" s="198" t="str">
        <f>AF$86</f>
        <v>LAVAL Francs Archers</v>
      </c>
      <c r="AG9" s="190">
        <f t="shared" si="8"/>
        <v>9</v>
      </c>
      <c r="AH9" s="191">
        <f t="shared" si="14"/>
        <v>9</v>
      </c>
      <c r="AI9" s="191"/>
      <c r="AJ9" s="197">
        <f>$B$78</f>
        <v>7</v>
      </c>
      <c r="AK9" s="198" t="str">
        <f>AK$86</f>
        <v>MESANGER ATT</v>
      </c>
      <c r="AL9" s="190">
        <f t="shared" si="9"/>
        <v>9</v>
      </c>
      <c r="AM9" s="191">
        <f t="shared" si="15"/>
        <v>9</v>
      </c>
      <c r="AN9" s="192" t="s">
        <v>36</v>
      </c>
      <c r="AO9" s="192">
        <v>0</v>
      </c>
      <c r="AP9" s="192">
        <v>0</v>
      </c>
      <c r="AQ9" s="192">
        <v>0</v>
      </c>
      <c r="AR9" s="192">
        <v>0</v>
      </c>
      <c r="AS9" s="192">
        <v>0</v>
      </c>
      <c r="AT9" s="192">
        <v>0</v>
      </c>
      <c r="AU9" s="192">
        <v>0</v>
      </c>
      <c r="AV9" s="192">
        <v>0</v>
      </c>
      <c r="AW9" s="192">
        <f t="shared" si="16"/>
        <v>0</v>
      </c>
      <c r="AX9" s="192">
        <f t="shared" si="17"/>
        <v>0</v>
      </c>
      <c r="AY9" s="194">
        <f t="shared" si="18"/>
        <v>0</v>
      </c>
      <c r="AZ9" s="192">
        <f t="shared" si="19"/>
        <v>29</v>
      </c>
      <c r="BA9" s="192">
        <f t="shared" si="20"/>
        <v>36</v>
      </c>
      <c r="BB9" s="192">
        <f t="shared" si="21"/>
        <v>0</v>
      </c>
      <c r="BC9" s="192">
        <f t="shared" si="22"/>
        <v>0</v>
      </c>
    </row>
    <row r="10" spans="1:56" s="196" customFormat="1" ht="8" customHeight="1" thickTop="1" thickBot="1">
      <c r="A10" s="197">
        <f>$B$88</f>
        <v>8</v>
      </c>
      <c r="B10" s="198" t="str">
        <f>B$96</f>
        <v>SAUMUR TTSC</v>
      </c>
      <c r="C10" s="190">
        <f t="shared" si="0"/>
        <v>8</v>
      </c>
      <c r="D10" s="191">
        <f t="shared" si="10"/>
        <v>8</v>
      </c>
      <c r="E10" s="191"/>
      <c r="F10" s="197">
        <f>$B$88</f>
        <v>8</v>
      </c>
      <c r="G10" s="198" t="str">
        <f>G$96</f>
        <v>HERBIERS (LES) TENNIS DE</v>
      </c>
      <c r="H10" s="190">
        <f t="shared" si="1"/>
        <v>8</v>
      </c>
      <c r="I10" s="191">
        <f t="shared" si="11"/>
        <v>8</v>
      </c>
      <c r="J10" s="191"/>
      <c r="K10" s="197">
        <f>$B$88</f>
        <v>8</v>
      </c>
      <c r="L10" s="198" t="str">
        <f>L$96</f>
        <v>NANTES TENNIS DE TABLE</v>
      </c>
      <c r="M10" s="190">
        <f t="shared" si="2"/>
        <v>8</v>
      </c>
      <c r="N10" s="191">
        <f t="shared" si="3"/>
        <v>8</v>
      </c>
      <c r="O10" s="191"/>
      <c r="P10" s="197">
        <f>$B$88</f>
        <v>8</v>
      </c>
      <c r="Q10" s="198" t="str">
        <f>Q$96</f>
        <v>NANTES ST MEDARD DOULON</v>
      </c>
      <c r="R10" s="190">
        <f t="shared" si="4"/>
        <v>8</v>
      </c>
      <c r="S10" s="191">
        <f t="shared" si="12"/>
        <v>17</v>
      </c>
      <c r="T10" s="191"/>
      <c r="U10" s="197">
        <f>$B$88</f>
        <v>8</v>
      </c>
      <c r="V10" s="198" t="str">
        <f>V$96</f>
        <v>CHAVAGNES EN P. STL</v>
      </c>
      <c r="W10" s="190">
        <f t="shared" si="5"/>
        <v>8</v>
      </c>
      <c r="X10" s="191">
        <f t="shared" si="6"/>
        <v>8</v>
      </c>
      <c r="Y10" s="191"/>
      <c r="Z10" s="197">
        <f>$B$88</f>
        <v>8</v>
      </c>
      <c r="AA10" s="198" t="str">
        <f>AA$96</f>
        <v>HERBERGEMENT ASTT</v>
      </c>
      <c r="AB10" s="190">
        <f t="shared" si="7"/>
        <v>8</v>
      </c>
      <c r="AC10" s="191">
        <f t="shared" si="13"/>
        <v>8</v>
      </c>
      <c r="AD10" s="191"/>
      <c r="AE10" s="197">
        <f>$B$88</f>
        <v>8</v>
      </c>
      <c r="AF10" s="198" t="str">
        <f>AF$96</f>
        <v>LOUVERNE Tennis de Table</v>
      </c>
      <c r="AG10" s="190">
        <f t="shared" si="8"/>
        <v>8</v>
      </c>
      <c r="AH10" s="191">
        <f t="shared" si="14"/>
        <v>8</v>
      </c>
      <c r="AI10" s="191"/>
      <c r="AJ10" s="197">
        <f>$B$88</f>
        <v>8</v>
      </c>
      <c r="AK10" s="198" t="str">
        <f>AK$96</f>
        <v>SAVENAY ASP TT</v>
      </c>
      <c r="AL10" s="190">
        <f t="shared" si="9"/>
        <v>8</v>
      </c>
      <c r="AM10" s="191">
        <f t="shared" si="15"/>
        <v>8</v>
      </c>
      <c r="AN10" s="192" t="s">
        <v>37</v>
      </c>
      <c r="AO10" s="192">
        <v>0</v>
      </c>
      <c r="AP10" s="192">
        <v>0</v>
      </c>
      <c r="AQ10" s="192">
        <v>0</v>
      </c>
      <c r="AR10" s="192">
        <v>0</v>
      </c>
      <c r="AS10" s="192">
        <v>0</v>
      </c>
      <c r="AT10" s="192">
        <v>0</v>
      </c>
      <c r="AU10" s="192">
        <v>0</v>
      </c>
      <c r="AV10" s="192">
        <v>0</v>
      </c>
      <c r="AW10" s="192">
        <f t="shared" si="16"/>
        <v>0</v>
      </c>
      <c r="AX10" s="192">
        <f t="shared" si="17"/>
        <v>0</v>
      </c>
      <c r="AY10" s="194">
        <f t="shared" si="18"/>
        <v>0</v>
      </c>
      <c r="AZ10" s="192">
        <f t="shared" si="19"/>
        <v>29</v>
      </c>
      <c r="BA10" s="192">
        <f t="shared" si="20"/>
        <v>36</v>
      </c>
      <c r="BB10" s="192">
        <f t="shared" si="21"/>
        <v>0</v>
      </c>
      <c r="BC10" s="192">
        <f t="shared" si="22"/>
        <v>0</v>
      </c>
    </row>
    <row r="11" spans="1:56" s="196" customFormat="1" ht="8" customHeight="1" thickTop="1" thickBot="1">
      <c r="A11" s="197">
        <f>$B$98</f>
        <v>9</v>
      </c>
      <c r="B11" s="198" t="str">
        <f>B$106</f>
        <v>BELLEVIGNY ESBV</v>
      </c>
      <c r="C11" s="190">
        <f t="shared" si="0"/>
        <v>7</v>
      </c>
      <c r="D11" s="191">
        <f t="shared" si="10"/>
        <v>7</v>
      </c>
      <c r="E11" s="191"/>
      <c r="F11" s="197">
        <f>$B$98</f>
        <v>9</v>
      </c>
      <c r="G11" s="198" t="str">
        <f>G$106</f>
        <v>LES LOUPS D'ANGERS TT</v>
      </c>
      <c r="H11" s="190">
        <f t="shared" si="1"/>
        <v>7</v>
      </c>
      <c r="I11" s="191">
        <f t="shared" si="11"/>
        <v>7</v>
      </c>
      <c r="J11" s="191"/>
      <c r="K11" s="197">
        <f>$B$98</f>
        <v>9</v>
      </c>
      <c r="L11" s="198" t="str">
        <f>L$106</f>
        <v>ROMAGNE (LA) - S.S.</v>
      </c>
      <c r="M11" s="190">
        <f t="shared" si="2"/>
        <v>7</v>
      </c>
      <c r="N11" s="191">
        <f t="shared" si="3"/>
        <v>7</v>
      </c>
      <c r="O11" s="191"/>
      <c r="P11" s="197">
        <f>$B$98</f>
        <v>9</v>
      </c>
      <c r="Q11" s="198" t="str">
        <f>Q$106</f>
        <v>NANTES ST MEDARD DOULON</v>
      </c>
      <c r="R11" s="190">
        <f t="shared" si="4"/>
        <v>7</v>
      </c>
      <c r="S11" s="191">
        <f t="shared" si="12"/>
        <v>24</v>
      </c>
      <c r="T11" s="191"/>
      <c r="U11" s="197">
        <f>$B$98</f>
        <v>9</v>
      </c>
      <c r="V11" s="198" t="str">
        <f>V$106</f>
        <v>AIZENAY CPF</v>
      </c>
      <c r="W11" s="190">
        <f t="shared" si="5"/>
        <v>7</v>
      </c>
      <c r="X11" s="191">
        <f t="shared" si="6"/>
        <v>7</v>
      </c>
      <c r="Y11" s="191"/>
      <c r="Z11" s="197">
        <f>$B$98</f>
        <v>9</v>
      </c>
      <c r="AA11" s="198" t="str">
        <f>AA$106</f>
        <v>MURS ERIGNE ASITT</v>
      </c>
      <c r="AB11" s="190">
        <f t="shared" si="7"/>
        <v>7</v>
      </c>
      <c r="AC11" s="191">
        <f t="shared" si="13"/>
        <v>7</v>
      </c>
      <c r="AD11" s="191"/>
      <c r="AE11" s="197">
        <f>$B$98</f>
        <v>9</v>
      </c>
      <c r="AF11" s="198" t="str">
        <f>AF$106</f>
        <v>POMMERIEUX Eclair Sports</v>
      </c>
      <c r="AG11" s="190">
        <f t="shared" si="8"/>
        <v>7</v>
      </c>
      <c r="AH11" s="191">
        <f t="shared" si="14"/>
        <v>7</v>
      </c>
      <c r="AI11" s="191"/>
      <c r="AJ11" s="197">
        <f>$B$98</f>
        <v>9</v>
      </c>
      <c r="AK11" s="198" t="str">
        <f>AK$106</f>
        <v>BEAUFOU VENDEE (ASL)</v>
      </c>
      <c r="AL11" s="190">
        <f t="shared" si="9"/>
        <v>7</v>
      </c>
      <c r="AM11" s="191">
        <f t="shared" si="15"/>
        <v>7</v>
      </c>
      <c r="AN11" s="192" t="s">
        <v>38</v>
      </c>
      <c r="AO11" s="192">
        <v>0</v>
      </c>
      <c r="AP11" s="192">
        <v>0</v>
      </c>
      <c r="AQ11" s="192">
        <v>0</v>
      </c>
      <c r="AR11" s="192">
        <v>0</v>
      </c>
      <c r="AS11" s="192">
        <v>0</v>
      </c>
      <c r="AT11" s="192">
        <v>0</v>
      </c>
      <c r="AU11" s="192">
        <v>0</v>
      </c>
      <c r="AV11" s="192">
        <v>0</v>
      </c>
      <c r="AW11" s="192">
        <f t="shared" si="16"/>
        <v>0</v>
      </c>
      <c r="AX11" s="192">
        <f t="shared" si="17"/>
        <v>0</v>
      </c>
      <c r="AY11" s="194">
        <f t="shared" si="18"/>
        <v>0</v>
      </c>
      <c r="AZ11" s="192">
        <f t="shared" si="19"/>
        <v>29</v>
      </c>
      <c r="BA11" s="192">
        <f t="shared" si="20"/>
        <v>36</v>
      </c>
      <c r="BB11" s="192">
        <f t="shared" si="21"/>
        <v>0</v>
      </c>
      <c r="BC11" s="192">
        <f t="shared" si="22"/>
        <v>0</v>
      </c>
    </row>
    <row r="12" spans="1:56" s="196" customFormat="1" ht="8" customHeight="1" thickTop="1" thickBot="1">
      <c r="A12" s="197">
        <f>$B$108</f>
        <v>10</v>
      </c>
      <c r="B12" s="198" t="str">
        <f>B$116</f>
        <v>AIZENAY CPF</v>
      </c>
      <c r="C12" s="190">
        <f t="shared" si="0"/>
        <v>6</v>
      </c>
      <c r="D12" s="191">
        <f t="shared" si="10"/>
        <v>6</v>
      </c>
      <c r="E12" s="191"/>
      <c r="F12" s="197">
        <f>$B$108</f>
        <v>10</v>
      </c>
      <c r="G12" s="198" t="str">
        <f>G$116</f>
        <v>TT GENETOUZE / VENANSAULT</v>
      </c>
      <c r="H12" s="190">
        <f t="shared" si="1"/>
        <v>6</v>
      </c>
      <c r="I12" s="191">
        <f t="shared" si="11"/>
        <v>6</v>
      </c>
      <c r="J12" s="191"/>
      <c r="K12" s="197">
        <f>$B$108</f>
        <v>10</v>
      </c>
      <c r="L12" s="198" t="str">
        <f>L$116</f>
        <v>LES LOUPS D'ANGERS TT</v>
      </c>
      <c r="M12" s="190">
        <f t="shared" si="2"/>
        <v>6</v>
      </c>
      <c r="N12" s="191">
        <f t="shared" si="3"/>
        <v>6</v>
      </c>
      <c r="O12" s="191"/>
      <c r="P12" s="197">
        <f>$B$108</f>
        <v>10</v>
      </c>
      <c r="Q12" s="198" t="str">
        <f>Q$116</f>
        <v>NANTES ST JOSEPH TENNIS D</v>
      </c>
      <c r="R12" s="190">
        <f t="shared" si="4"/>
        <v>6</v>
      </c>
      <c r="S12" s="191">
        <f t="shared" si="12"/>
        <v>6</v>
      </c>
      <c r="T12" s="191"/>
      <c r="U12" s="197">
        <f>$B$108</f>
        <v>10</v>
      </c>
      <c r="V12" s="198" t="str">
        <f>V$116</f>
        <v>HERBIERS (LES) TENNIS DE</v>
      </c>
      <c r="W12" s="190">
        <f t="shared" si="5"/>
        <v>6</v>
      </c>
      <c r="X12" s="191">
        <f t="shared" si="6"/>
        <v>6</v>
      </c>
      <c r="Y12" s="191"/>
      <c r="Z12" s="197">
        <f>$B$108</f>
        <v>10</v>
      </c>
      <c r="AA12" s="198" t="str">
        <f>AA$116</f>
        <v>MURS ERIGNE ASITT</v>
      </c>
      <c r="AB12" s="190">
        <f t="shared" si="7"/>
        <v>6</v>
      </c>
      <c r="AC12" s="191">
        <f t="shared" si="13"/>
        <v>13</v>
      </c>
      <c r="AD12" s="191"/>
      <c r="AE12" s="197">
        <f>$B$108</f>
        <v>10</v>
      </c>
      <c r="AF12" s="198" t="str">
        <f>AF$116</f>
        <v>POMMERIEUX Eclair Sports</v>
      </c>
      <c r="AG12" s="190">
        <f t="shared" si="8"/>
        <v>6</v>
      </c>
      <c r="AH12" s="191">
        <f t="shared" si="14"/>
        <v>13</v>
      </c>
      <c r="AI12" s="191"/>
      <c r="AJ12" s="197">
        <f>$B$108</f>
        <v>10</v>
      </c>
      <c r="AK12" s="198" t="str">
        <f>AK$116</f>
        <v>ST NAZAIRE TENNIS DE TABL</v>
      </c>
      <c r="AL12" s="190">
        <f t="shared" si="9"/>
        <v>6</v>
      </c>
      <c r="AM12" s="191">
        <f t="shared" si="15"/>
        <v>6</v>
      </c>
      <c r="AN12" s="192" t="s">
        <v>39</v>
      </c>
      <c r="AO12" s="192">
        <v>0</v>
      </c>
      <c r="AP12" s="192">
        <v>0</v>
      </c>
      <c r="AQ12" s="192">
        <v>0</v>
      </c>
      <c r="AR12" s="192">
        <v>0</v>
      </c>
      <c r="AS12" s="192">
        <v>0</v>
      </c>
      <c r="AT12" s="192">
        <v>0</v>
      </c>
      <c r="AU12" s="192">
        <v>0</v>
      </c>
      <c r="AV12" s="192"/>
      <c r="AW12" s="192">
        <f t="shared" si="16"/>
        <v>0</v>
      </c>
      <c r="AX12" s="192">
        <f t="shared" si="17"/>
        <v>0</v>
      </c>
      <c r="AY12" s="194">
        <f t="shared" si="18"/>
        <v>0</v>
      </c>
      <c r="AZ12" s="192">
        <f t="shared" si="19"/>
        <v>29</v>
      </c>
      <c r="BA12" s="192">
        <f t="shared" si="20"/>
        <v>36</v>
      </c>
      <c r="BB12" s="192">
        <f t="shared" si="21"/>
        <v>0</v>
      </c>
      <c r="BC12" s="192">
        <f t="shared" si="22"/>
        <v>0</v>
      </c>
    </row>
    <row r="13" spans="1:56" s="196" customFormat="1" ht="8" customHeight="1" thickTop="1" thickBot="1">
      <c r="A13" s="197">
        <f>$B$118</f>
        <v>11</v>
      </c>
      <c r="B13" s="198" t="str">
        <f>B$126</f>
        <v>ST HILAIRE DE LOULAY</v>
      </c>
      <c r="C13" s="190">
        <f t="shared" si="0"/>
        <v>5</v>
      </c>
      <c r="D13" s="191">
        <f t="shared" si="10"/>
        <v>5</v>
      </c>
      <c r="E13" s="191"/>
      <c r="F13" s="197">
        <f>$B$118</f>
        <v>11</v>
      </c>
      <c r="G13" s="198" t="str">
        <f>G$126</f>
        <v>ROMAGNE (LA) - S.S.</v>
      </c>
      <c r="H13" s="190">
        <f t="shared" si="1"/>
        <v>5</v>
      </c>
      <c r="I13" s="191">
        <f t="shared" si="11"/>
        <v>5</v>
      </c>
      <c r="J13" s="191"/>
      <c r="K13" s="197">
        <f>$B$118</f>
        <v>11</v>
      </c>
      <c r="L13" s="198" t="str">
        <f>L$126</f>
        <v>ORVAULT SPORT TENNIS DE T</v>
      </c>
      <c r="M13" s="190">
        <f t="shared" si="2"/>
        <v>5</v>
      </c>
      <c r="N13" s="191">
        <f t="shared" si="3"/>
        <v>5</v>
      </c>
      <c r="O13" s="191"/>
      <c r="P13" s="197">
        <f>$B$118</f>
        <v>11</v>
      </c>
      <c r="Q13" s="198" t="str">
        <f>Q$126</f>
        <v>LAVAL Francs Archers</v>
      </c>
      <c r="R13" s="190">
        <f t="shared" si="4"/>
        <v>5</v>
      </c>
      <c r="S13" s="191">
        <f t="shared" si="12"/>
        <v>5</v>
      </c>
      <c r="T13" s="191"/>
      <c r="U13" s="197">
        <f>$B$118</f>
        <v>11</v>
      </c>
      <c r="V13" s="198" t="str">
        <f>V$126</f>
        <v>CHANGE Union Sportive</v>
      </c>
      <c r="W13" s="190">
        <f t="shared" si="5"/>
        <v>5</v>
      </c>
      <c r="X13" s="191">
        <f t="shared" si="6"/>
        <v>5</v>
      </c>
      <c r="Y13" s="191"/>
      <c r="Z13" s="197">
        <f>$B$118</f>
        <v>11</v>
      </c>
      <c r="AA13" s="198" t="str">
        <f>AA$126</f>
        <v>VERNANTES Reveil Vernanta</v>
      </c>
      <c r="AB13" s="190">
        <f t="shared" si="7"/>
        <v>5</v>
      </c>
      <c r="AC13" s="191">
        <f t="shared" si="13"/>
        <v>5</v>
      </c>
      <c r="AD13" s="191"/>
      <c r="AE13" s="197">
        <f>$B$118</f>
        <v>11</v>
      </c>
      <c r="AF13" s="198" t="str">
        <f>AF$126</f>
        <v>TENNIS DE TABLE LA ROCHE</v>
      </c>
      <c r="AG13" s="190">
        <f t="shared" si="8"/>
        <v>5</v>
      </c>
      <c r="AH13" s="191">
        <f t="shared" si="14"/>
        <v>5</v>
      </c>
      <c r="AI13" s="191"/>
      <c r="AJ13" s="197">
        <f>$B$118</f>
        <v>11</v>
      </c>
      <c r="AK13" s="198" t="str">
        <f>AK$126</f>
        <v>SACE MARTIGNE A.S</v>
      </c>
      <c r="AL13" s="190">
        <f t="shared" si="9"/>
        <v>5</v>
      </c>
      <c r="AM13" s="191">
        <f t="shared" si="15"/>
        <v>5</v>
      </c>
      <c r="AN13" s="192" t="s">
        <v>41</v>
      </c>
      <c r="AO13" s="192">
        <v>0</v>
      </c>
      <c r="AP13" s="192">
        <v>0</v>
      </c>
      <c r="AQ13" s="192">
        <v>0</v>
      </c>
      <c r="AR13" s="192">
        <v>0</v>
      </c>
      <c r="AS13" s="192">
        <v>0</v>
      </c>
      <c r="AT13" s="192">
        <v>0</v>
      </c>
      <c r="AU13" s="192">
        <v>0</v>
      </c>
      <c r="AV13" s="192">
        <v>0</v>
      </c>
      <c r="AW13" s="192">
        <f t="shared" si="16"/>
        <v>0</v>
      </c>
      <c r="AX13" s="192">
        <f t="shared" si="17"/>
        <v>0</v>
      </c>
      <c r="AY13" s="194">
        <f t="shared" si="18"/>
        <v>0</v>
      </c>
      <c r="AZ13" s="192">
        <f t="shared" si="19"/>
        <v>29</v>
      </c>
      <c r="BA13" s="192">
        <f t="shared" si="20"/>
        <v>36</v>
      </c>
      <c r="BB13" s="192">
        <f t="shared" si="21"/>
        <v>0</v>
      </c>
      <c r="BC13" s="192">
        <f t="shared" si="22"/>
        <v>0</v>
      </c>
    </row>
    <row r="14" spans="1:56" s="196" customFormat="1" ht="8" customHeight="1" thickTop="1" thickBot="1">
      <c r="A14" s="197">
        <f>$B$128</f>
        <v>12</v>
      </c>
      <c r="B14" s="198" t="str">
        <f>B$136</f>
        <v>SAUMUR TTSC</v>
      </c>
      <c r="C14" s="190">
        <f t="shared" si="0"/>
        <v>4</v>
      </c>
      <c r="D14" s="191">
        <f t="shared" si="10"/>
        <v>4</v>
      </c>
      <c r="E14" s="191"/>
      <c r="F14" s="197">
        <f>$B$128</f>
        <v>12</v>
      </c>
      <c r="G14" s="198" t="str">
        <f>G$136</f>
        <v>LE MANS SARTHE TENNIS DE</v>
      </c>
      <c r="H14" s="190">
        <f t="shared" si="1"/>
        <v>4</v>
      </c>
      <c r="I14" s="191">
        <f t="shared" si="11"/>
        <v>4</v>
      </c>
      <c r="J14" s="191"/>
      <c r="K14" s="197">
        <f>$B$128</f>
        <v>12</v>
      </c>
      <c r="L14" s="198" t="str">
        <f>L$136</f>
        <v>ORVAULT SPORT TENNIS DE T</v>
      </c>
      <c r="M14" s="190">
        <f t="shared" si="2"/>
        <v>4</v>
      </c>
      <c r="N14" s="191">
        <f t="shared" si="3"/>
        <v>9</v>
      </c>
      <c r="O14" s="191"/>
      <c r="P14" s="197">
        <f>$B$128</f>
        <v>12</v>
      </c>
      <c r="Q14" s="198" t="str">
        <f>Q$136</f>
        <v>ERNEENNE Sport Tennis de</v>
      </c>
      <c r="R14" s="190">
        <f t="shared" si="4"/>
        <v>4</v>
      </c>
      <c r="S14" s="191">
        <f t="shared" si="12"/>
        <v>4</v>
      </c>
      <c r="T14" s="191"/>
      <c r="U14" s="197">
        <f>$B$128</f>
        <v>12</v>
      </c>
      <c r="V14" s="198" t="str">
        <f>V$136</f>
        <v>LES SABLES VENDEE TENNIS</v>
      </c>
      <c r="W14" s="190">
        <f t="shared" si="5"/>
        <v>4</v>
      </c>
      <c r="X14" s="191">
        <f t="shared" si="6"/>
        <v>4</v>
      </c>
      <c r="Y14" s="191"/>
      <c r="Z14" s="197">
        <f>$B$128</f>
        <v>12</v>
      </c>
      <c r="AA14" s="198" t="str">
        <f>AA$136</f>
        <v>MARESCHE E.P. 138</v>
      </c>
      <c r="AB14" s="190">
        <f t="shared" si="7"/>
        <v>4</v>
      </c>
      <c r="AC14" s="191">
        <f t="shared" si="13"/>
        <v>4</v>
      </c>
      <c r="AD14" s="191"/>
      <c r="AE14" s="197">
        <f>$B$128</f>
        <v>12</v>
      </c>
      <c r="AF14" s="198" t="str">
        <f>AF$136</f>
        <v>NANTES TENNIS DE TABLE</v>
      </c>
      <c r="AG14" s="190">
        <f t="shared" si="8"/>
        <v>4</v>
      </c>
      <c r="AH14" s="191">
        <f t="shared" si="14"/>
        <v>4</v>
      </c>
      <c r="AI14" s="191"/>
      <c r="AJ14" s="197">
        <f>$B$128</f>
        <v>12</v>
      </c>
      <c r="AK14" s="198" t="str">
        <f>AK$136</f>
        <v>NANTES ST JOSEPH TENNIS D</v>
      </c>
      <c r="AL14" s="190">
        <f t="shared" si="9"/>
        <v>4</v>
      </c>
      <c r="AM14" s="191">
        <f t="shared" si="15"/>
        <v>4</v>
      </c>
      <c r="AN14" s="192" t="s">
        <v>42</v>
      </c>
      <c r="AO14" s="192">
        <v>0</v>
      </c>
      <c r="AP14" s="192">
        <v>0</v>
      </c>
      <c r="AQ14" s="192">
        <v>0</v>
      </c>
      <c r="AR14" s="192">
        <v>0</v>
      </c>
      <c r="AS14" s="192">
        <v>0</v>
      </c>
      <c r="AT14" s="192">
        <v>0</v>
      </c>
      <c r="AU14" s="192">
        <v>0</v>
      </c>
      <c r="AV14" s="192">
        <v>0</v>
      </c>
      <c r="AW14" s="192">
        <f t="shared" si="16"/>
        <v>0</v>
      </c>
      <c r="AX14" s="192">
        <f t="shared" si="17"/>
        <v>0</v>
      </c>
      <c r="AY14" s="194">
        <f t="shared" si="18"/>
        <v>0</v>
      </c>
      <c r="AZ14" s="192">
        <f t="shared" si="19"/>
        <v>29</v>
      </c>
      <c r="BA14" s="192">
        <f t="shared" si="20"/>
        <v>36</v>
      </c>
      <c r="BB14" s="192">
        <f t="shared" si="21"/>
        <v>0</v>
      </c>
      <c r="BC14" s="192">
        <f t="shared" si="22"/>
        <v>0</v>
      </c>
    </row>
    <row r="15" spans="1:56" s="196" customFormat="1" ht="8" customHeight="1" thickTop="1" thickBot="1">
      <c r="A15" s="197">
        <f>$B$138</f>
        <v>13</v>
      </c>
      <c r="B15" s="198" t="str">
        <f>B$146</f>
        <v>ST HERBLAIN A.S.H.</v>
      </c>
      <c r="C15" s="190">
        <f t="shared" si="0"/>
        <v>3</v>
      </c>
      <c r="D15" s="191">
        <f t="shared" si="10"/>
        <v>3</v>
      </c>
      <c r="E15" s="191"/>
      <c r="F15" s="197">
        <f>$B$138</f>
        <v>13</v>
      </c>
      <c r="G15" s="198" t="str">
        <f>G$146</f>
        <v>Club Athlétique Mayennais</v>
      </c>
      <c r="H15" s="190">
        <f t="shared" si="1"/>
        <v>3</v>
      </c>
      <c r="I15" s="191">
        <f t="shared" si="11"/>
        <v>3</v>
      </c>
      <c r="J15" s="191"/>
      <c r="K15" s="197">
        <f>$B$138</f>
        <v>13</v>
      </c>
      <c r="L15" s="198" t="str">
        <f>L$146</f>
        <v>St BERTHEVIN/St LOUP-53 U</v>
      </c>
      <c r="M15" s="190">
        <f t="shared" si="2"/>
        <v>3</v>
      </c>
      <c r="N15" s="191">
        <f t="shared" si="3"/>
        <v>3</v>
      </c>
      <c r="O15" s="191"/>
      <c r="P15" s="197">
        <f>$B$138</f>
        <v>13</v>
      </c>
      <c r="Q15" s="198" t="str">
        <f>Q$146</f>
        <v>ROMAGNE (LA) - S.S.</v>
      </c>
      <c r="R15" s="190">
        <f t="shared" si="4"/>
        <v>3</v>
      </c>
      <c r="S15" s="191">
        <f t="shared" si="12"/>
        <v>3</v>
      </c>
      <c r="T15" s="191"/>
      <c r="U15" s="197">
        <f>$B$138</f>
        <v>13</v>
      </c>
      <c r="V15" s="198" t="str">
        <f>V$146</f>
        <v>ST HILAIRE DE LOULAY</v>
      </c>
      <c r="W15" s="190">
        <f t="shared" si="5"/>
        <v>3</v>
      </c>
      <c r="X15" s="191">
        <f t="shared" si="6"/>
        <v>3</v>
      </c>
      <c r="Y15" s="191"/>
      <c r="Z15" s="197">
        <f>$B$138</f>
        <v>13</v>
      </c>
      <c r="AA15" s="198" t="str">
        <f>AA$146</f>
        <v>MARESCHE E.P. 138</v>
      </c>
      <c r="AB15" s="190">
        <f t="shared" si="7"/>
        <v>3</v>
      </c>
      <c r="AC15" s="191">
        <f t="shared" si="13"/>
        <v>7</v>
      </c>
      <c r="AD15" s="191"/>
      <c r="AE15" s="197">
        <f>$B$138</f>
        <v>13</v>
      </c>
      <c r="AF15" s="198" t="str">
        <f>AF$146</f>
        <v>SABLE TENNIS DE TABLE</v>
      </c>
      <c r="AG15" s="190">
        <f t="shared" si="8"/>
        <v>3</v>
      </c>
      <c r="AH15" s="191">
        <f t="shared" si="14"/>
        <v>3</v>
      </c>
      <c r="AI15" s="191"/>
      <c r="AJ15" s="197">
        <f>$B$138</f>
        <v>13</v>
      </c>
      <c r="AK15" s="198" t="str">
        <f>AK$146</f>
        <v>ANGERS ST LEONARD</v>
      </c>
      <c r="AL15" s="190">
        <f t="shared" si="9"/>
        <v>3</v>
      </c>
      <c r="AM15" s="191">
        <f t="shared" si="15"/>
        <v>3</v>
      </c>
      <c r="AN15" s="192" t="s">
        <v>43</v>
      </c>
      <c r="AO15" s="192">
        <v>0</v>
      </c>
      <c r="AP15" s="192">
        <v>0</v>
      </c>
      <c r="AQ15" s="192">
        <v>0</v>
      </c>
      <c r="AR15" s="192">
        <v>0</v>
      </c>
      <c r="AS15" s="192">
        <v>0</v>
      </c>
      <c r="AT15" s="192">
        <v>0</v>
      </c>
      <c r="AU15" s="192">
        <v>0</v>
      </c>
      <c r="AV15" s="192">
        <v>0</v>
      </c>
      <c r="AW15" s="192">
        <f t="shared" si="16"/>
        <v>0</v>
      </c>
      <c r="AX15" s="192">
        <f t="shared" si="17"/>
        <v>0</v>
      </c>
      <c r="AY15" s="194">
        <f t="shared" si="18"/>
        <v>0</v>
      </c>
      <c r="AZ15" s="192">
        <f t="shared" si="19"/>
        <v>29</v>
      </c>
      <c r="BA15" s="192">
        <f t="shared" si="20"/>
        <v>36</v>
      </c>
      <c r="BB15" s="192">
        <f t="shared" si="21"/>
        <v>0</v>
      </c>
      <c r="BC15" s="192">
        <f t="shared" si="22"/>
        <v>0</v>
      </c>
    </row>
    <row r="16" spans="1:56" s="196" customFormat="1" ht="8" customHeight="1" thickTop="1" thickBot="1">
      <c r="A16" s="197">
        <f>$B$148</f>
        <v>14</v>
      </c>
      <c r="B16" s="198" t="str">
        <f>B$156</f>
        <v>LE MANS CSCM TT</v>
      </c>
      <c r="C16" s="190">
        <f t="shared" si="0"/>
        <v>2</v>
      </c>
      <c r="D16" s="191">
        <f t="shared" si="10"/>
        <v>2</v>
      </c>
      <c r="E16" s="191"/>
      <c r="F16" s="197">
        <f>$B$148</f>
        <v>14</v>
      </c>
      <c r="G16" s="198" t="str">
        <f>G$156</f>
        <v>LE MANS SARTHE TENNIS DE</v>
      </c>
      <c r="H16" s="190">
        <f t="shared" si="1"/>
        <v>2</v>
      </c>
      <c r="I16" s="191">
        <f t="shared" si="11"/>
        <v>2</v>
      </c>
      <c r="J16" s="191"/>
      <c r="K16" s="197">
        <f>$B$148</f>
        <v>14</v>
      </c>
      <c r="L16" s="198" t="str">
        <f>L$156</f>
        <v>NANTES ST MEDARD DOULON</v>
      </c>
      <c r="M16" s="190">
        <f t="shared" si="2"/>
        <v>2</v>
      </c>
      <c r="N16" s="191">
        <f t="shared" si="3"/>
        <v>2</v>
      </c>
      <c r="O16" s="191"/>
      <c r="P16" s="197">
        <f>$B$148</f>
        <v>14</v>
      </c>
      <c r="Q16" s="198" t="str">
        <f>Q$156</f>
        <v>ROMAGNE (LA) - S.S.</v>
      </c>
      <c r="R16" s="190">
        <f t="shared" si="4"/>
        <v>2</v>
      </c>
      <c r="S16" s="191">
        <f t="shared" si="12"/>
        <v>5</v>
      </c>
      <c r="T16" s="191"/>
      <c r="U16" s="197">
        <f>$B$148</f>
        <v>14</v>
      </c>
      <c r="V16" s="198" t="str">
        <f>V$156</f>
        <v>LES LOUPS D'ANGERS TT</v>
      </c>
      <c r="W16" s="190">
        <f t="shared" si="5"/>
        <v>2</v>
      </c>
      <c r="X16" s="191">
        <f t="shared" si="6"/>
        <v>2</v>
      </c>
      <c r="Y16" s="191"/>
      <c r="Z16" s="197">
        <f>$B$148</f>
        <v>14</v>
      </c>
      <c r="AA16" s="198" t="str">
        <f>AA$156</f>
        <v>ST GEORGES PING SGSL</v>
      </c>
      <c r="AB16" s="190">
        <f t="shared" si="7"/>
        <v>2</v>
      </c>
      <c r="AC16" s="191">
        <f t="shared" si="13"/>
        <v>2</v>
      </c>
      <c r="AD16" s="191"/>
      <c r="AE16" s="197">
        <f>$B$148</f>
        <v>14</v>
      </c>
      <c r="AF16" s="198" t="str">
        <f>AF$156</f>
        <v>NANTES MELLINET (LA)</v>
      </c>
      <c r="AG16" s="190">
        <f t="shared" si="8"/>
        <v>2</v>
      </c>
      <c r="AH16" s="191">
        <f t="shared" si="14"/>
        <v>2</v>
      </c>
      <c r="AI16" s="191"/>
      <c r="AJ16" s="197">
        <f>$B$148</f>
        <v>14</v>
      </c>
      <c r="AK16" s="198" t="str">
        <f>AK$156</f>
        <v>VERNANTES Reveil Vernanta</v>
      </c>
      <c r="AL16" s="190">
        <f t="shared" si="9"/>
        <v>2</v>
      </c>
      <c r="AM16" s="191">
        <f t="shared" si="15"/>
        <v>2</v>
      </c>
      <c r="AN16" s="192" t="s">
        <v>18</v>
      </c>
      <c r="AO16" s="192">
        <v>0</v>
      </c>
      <c r="AP16" s="192">
        <v>0</v>
      </c>
      <c r="AQ16" s="192">
        <v>0</v>
      </c>
      <c r="AR16" s="192">
        <v>0</v>
      </c>
      <c r="AS16" s="192">
        <v>0</v>
      </c>
      <c r="AT16" s="192">
        <v>0</v>
      </c>
      <c r="AU16" s="192">
        <v>0</v>
      </c>
      <c r="AV16" s="192">
        <v>3</v>
      </c>
      <c r="AW16" s="192">
        <f t="shared" si="16"/>
        <v>0</v>
      </c>
      <c r="AX16" s="192">
        <f t="shared" si="17"/>
        <v>3</v>
      </c>
      <c r="AY16" s="194">
        <f t="shared" si="18"/>
        <v>3</v>
      </c>
      <c r="AZ16" s="192">
        <f t="shared" si="19"/>
        <v>29</v>
      </c>
      <c r="BA16" s="192">
        <f t="shared" si="20"/>
        <v>30</v>
      </c>
      <c r="BB16" s="192">
        <f t="shared" si="21"/>
        <v>0</v>
      </c>
      <c r="BC16" s="192">
        <f t="shared" si="22"/>
        <v>0</v>
      </c>
    </row>
    <row r="17" spans="1:55" s="196" customFormat="1" ht="8" customHeight="1" thickTop="1" thickBot="1">
      <c r="A17" s="199">
        <f>$B$158</f>
        <v>15</v>
      </c>
      <c r="B17" s="200" t="str">
        <f>B$166</f>
        <v>NANTES ST MEDARD DOULON</v>
      </c>
      <c r="C17" s="190">
        <f t="shared" si="0"/>
        <v>1</v>
      </c>
      <c r="D17" s="191">
        <f t="shared" si="10"/>
        <v>1</v>
      </c>
      <c r="E17" s="191"/>
      <c r="F17" s="199">
        <f>$B$158</f>
        <v>15</v>
      </c>
      <c r="G17" s="200" t="str">
        <f>G$166</f>
        <v>LUCON TT</v>
      </c>
      <c r="H17" s="190">
        <f t="shared" si="1"/>
        <v>1</v>
      </c>
      <c r="I17" s="191">
        <f t="shared" si="11"/>
        <v>1</v>
      </c>
      <c r="J17" s="191"/>
      <c r="K17" s="199">
        <f>$B$158</f>
        <v>15</v>
      </c>
      <c r="L17" s="200" t="str">
        <f>L$166</f>
        <v>NANTES ST MEDARD DOULON</v>
      </c>
      <c r="M17" s="190">
        <f t="shared" si="2"/>
        <v>1</v>
      </c>
      <c r="N17" s="191">
        <f t="shared" si="3"/>
        <v>3</v>
      </c>
      <c r="O17" s="191"/>
      <c r="P17" s="199">
        <f>$B$158</f>
        <v>15</v>
      </c>
      <c r="Q17" s="200" t="str">
        <f>Q$166</f>
        <v>LE MANS SARTHE TENNIS DE</v>
      </c>
      <c r="R17" s="190">
        <f t="shared" si="4"/>
        <v>1</v>
      </c>
      <c r="S17" s="191">
        <f t="shared" si="12"/>
        <v>1</v>
      </c>
      <c r="T17" s="191"/>
      <c r="U17" s="199">
        <f>$B$158</f>
        <v>15</v>
      </c>
      <c r="V17" s="200" t="str">
        <f>V$166</f>
        <v>AS SAFFRÉ PIERRE BLEUE TT</v>
      </c>
      <c r="W17" s="190">
        <f t="shared" si="5"/>
        <v>1</v>
      </c>
      <c r="X17" s="191">
        <f t="shared" si="6"/>
        <v>1</v>
      </c>
      <c r="Y17" s="191"/>
      <c r="Z17" s="199">
        <f>$B$158</f>
        <v>15</v>
      </c>
      <c r="AA17" s="200" t="str">
        <f>AA$166</f>
        <v>LAVAL Francs Archers</v>
      </c>
      <c r="AB17" s="190">
        <f t="shared" si="7"/>
        <v>1</v>
      </c>
      <c r="AC17" s="191">
        <f t="shared" si="13"/>
        <v>1</v>
      </c>
      <c r="AD17" s="191"/>
      <c r="AE17" s="199">
        <f>$B$158</f>
        <v>15</v>
      </c>
      <c r="AF17" s="200" t="str">
        <f>AF$166</f>
        <v>CHANGE Union Sportive</v>
      </c>
      <c r="AG17" s="190">
        <f t="shared" si="8"/>
        <v>1</v>
      </c>
      <c r="AH17" s="191">
        <f t="shared" si="14"/>
        <v>1</v>
      </c>
      <c r="AI17" s="191"/>
      <c r="AJ17" s="199">
        <f>$B$158</f>
        <v>15</v>
      </c>
      <c r="AK17" s="200" t="str">
        <f>AK$166</f>
        <v>ST NAZAIRE TENNIS DE TABL</v>
      </c>
      <c r="AL17" s="190">
        <f t="shared" si="9"/>
        <v>1</v>
      </c>
      <c r="AM17" s="191">
        <f t="shared" si="15"/>
        <v>1</v>
      </c>
      <c r="AN17" s="192" t="s">
        <v>44</v>
      </c>
      <c r="AO17" s="192">
        <v>0</v>
      </c>
      <c r="AP17" s="192">
        <v>0</v>
      </c>
      <c r="AQ17" s="192">
        <v>0</v>
      </c>
      <c r="AR17" s="192">
        <v>0</v>
      </c>
      <c r="AS17" s="192">
        <v>0</v>
      </c>
      <c r="AT17" s="192">
        <v>0</v>
      </c>
      <c r="AU17" s="192">
        <v>0</v>
      </c>
      <c r="AV17" s="192">
        <v>0</v>
      </c>
      <c r="AW17" s="192">
        <f t="shared" si="16"/>
        <v>0</v>
      </c>
      <c r="AX17" s="192">
        <f t="shared" si="17"/>
        <v>0</v>
      </c>
      <c r="AY17" s="194">
        <f t="shared" si="18"/>
        <v>0</v>
      </c>
      <c r="AZ17" s="192">
        <f t="shared" si="19"/>
        <v>29</v>
      </c>
      <c r="BA17" s="192">
        <f t="shared" si="20"/>
        <v>36</v>
      </c>
      <c r="BB17" s="192">
        <f t="shared" si="21"/>
        <v>0</v>
      </c>
      <c r="BC17" s="192">
        <f t="shared" si="22"/>
        <v>0</v>
      </c>
    </row>
    <row r="18" spans="1:55" ht="10.5" thickTop="1" thickBot="1">
      <c r="A18" s="165"/>
      <c r="B18" s="183">
        <v>1</v>
      </c>
      <c r="C18" s="165"/>
      <c r="F18" s="166"/>
      <c r="G18" s="166">
        <v>1</v>
      </c>
      <c r="H18" s="166"/>
      <c r="K18" s="166"/>
      <c r="L18" s="166">
        <v>1</v>
      </c>
      <c r="M18" s="166"/>
      <c r="P18" s="166"/>
      <c r="Q18" s="166">
        <v>1</v>
      </c>
      <c r="R18" s="166"/>
      <c r="U18" s="165"/>
      <c r="V18" s="166">
        <v>1</v>
      </c>
      <c r="W18" s="166"/>
      <c r="Z18" s="166"/>
      <c r="AA18" s="166">
        <v>1</v>
      </c>
      <c r="AB18" s="165"/>
      <c r="AE18" s="166"/>
      <c r="AF18" s="183">
        <v>1</v>
      </c>
      <c r="AG18" s="166"/>
      <c r="AJ18" s="166"/>
      <c r="AK18" s="166">
        <v>1</v>
      </c>
      <c r="AL18" s="165"/>
      <c r="AM18" s="162" t="s">
        <v>605</v>
      </c>
      <c r="AN18" s="162" t="s">
        <v>606</v>
      </c>
      <c r="AO18" s="162">
        <v>0</v>
      </c>
      <c r="AP18" s="162">
        <v>0</v>
      </c>
      <c r="AQ18" s="162">
        <v>0</v>
      </c>
      <c r="AR18" s="162">
        <v>0</v>
      </c>
      <c r="AS18" s="162">
        <v>0</v>
      </c>
      <c r="AT18" s="162">
        <v>0</v>
      </c>
      <c r="AU18" s="162">
        <v>0</v>
      </c>
      <c r="AV18" s="162">
        <v>0</v>
      </c>
      <c r="AW18" s="162">
        <f t="shared" si="16"/>
        <v>0</v>
      </c>
      <c r="AX18" s="162">
        <f t="shared" si="17"/>
        <v>0</v>
      </c>
      <c r="AY18" s="163">
        <f t="shared" si="18"/>
        <v>0</v>
      </c>
      <c r="AZ18" s="162">
        <f t="shared" si="19"/>
        <v>29</v>
      </c>
      <c r="BA18" s="162">
        <f t="shared" si="20"/>
        <v>36</v>
      </c>
      <c r="BB18" s="162">
        <f t="shared" si="21"/>
        <v>0</v>
      </c>
      <c r="BC18" s="162">
        <f t="shared" si="22"/>
        <v>0</v>
      </c>
    </row>
    <row r="19" spans="1:55" ht="10.5" thickTop="1" thickBot="1">
      <c r="B19" s="184">
        <v>12745</v>
      </c>
      <c r="G19" s="161">
        <v>3504</v>
      </c>
      <c r="L19" s="161">
        <v>284</v>
      </c>
      <c r="Q19" s="167">
        <v>106</v>
      </c>
      <c r="V19" s="167">
        <v>1773</v>
      </c>
      <c r="AA19" s="161">
        <v>1077</v>
      </c>
      <c r="AF19" s="176">
        <v>105</v>
      </c>
      <c r="AK19" s="167">
        <v>55</v>
      </c>
      <c r="AM19" s="162" t="s">
        <v>607</v>
      </c>
      <c r="AN19" s="162" t="s">
        <v>45</v>
      </c>
      <c r="AO19" s="162">
        <v>0</v>
      </c>
      <c r="AP19" s="162">
        <v>0</v>
      </c>
      <c r="AQ19" s="162">
        <v>0</v>
      </c>
      <c r="AR19" s="162">
        <v>0</v>
      </c>
      <c r="AS19" s="162">
        <v>0</v>
      </c>
      <c r="AT19" s="162">
        <v>0</v>
      </c>
      <c r="AU19" s="162">
        <v>0</v>
      </c>
      <c r="AV19" s="162">
        <v>0</v>
      </c>
      <c r="AW19" s="162">
        <f t="shared" si="16"/>
        <v>0</v>
      </c>
      <c r="AX19" s="162">
        <f t="shared" si="17"/>
        <v>0</v>
      </c>
      <c r="AY19" s="163">
        <f t="shared" si="18"/>
        <v>0</v>
      </c>
      <c r="AZ19" s="162">
        <f t="shared" si="19"/>
        <v>29</v>
      </c>
      <c r="BA19" s="162">
        <f t="shared" si="20"/>
        <v>36</v>
      </c>
      <c r="BB19" s="162">
        <f t="shared" si="21"/>
        <v>0</v>
      </c>
      <c r="BC19" s="162">
        <f t="shared" si="22"/>
        <v>0</v>
      </c>
    </row>
    <row r="20" spans="1:55" ht="10.5" thickTop="1" thickBot="1">
      <c r="B20" s="184">
        <v>1228.7</v>
      </c>
      <c r="C20" s="168"/>
      <c r="G20" s="161">
        <v>1648.9</v>
      </c>
      <c r="L20" s="161">
        <v>2421.3000000000002</v>
      </c>
      <c r="Q20" s="167">
        <v>2803.8</v>
      </c>
      <c r="V20" s="167">
        <v>872.3</v>
      </c>
      <c r="W20" s="169"/>
      <c r="AA20" s="161">
        <v>1065.2</v>
      </c>
      <c r="AF20" s="176">
        <v>2010.7</v>
      </c>
      <c r="AK20" s="167">
        <v>2284</v>
      </c>
      <c r="AM20" s="162" t="s">
        <v>608</v>
      </c>
      <c r="AN20" s="162" t="s">
        <v>46</v>
      </c>
      <c r="AO20" s="162">
        <v>0</v>
      </c>
      <c r="AP20" s="162">
        <v>0</v>
      </c>
      <c r="AQ20" s="162">
        <v>0</v>
      </c>
      <c r="AR20" s="162">
        <v>0</v>
      </c>
      <c r="AS20" s="162">
        <v>0</v>
      </c>
      <c r="AT20" s="162">
        <v>0</v>
      </c>
      <c r="AU20" s="162">
        <v>0</v>
      </c>
      <c r="AV20" s="162">
        <v>0</v>
      </c>
      <c r="AW20" s="162">
        <f t="shared" si="16"/>
        <v>0</v>
      </c>
      <c r="AX20" s="162">
        <f t="shared" ref="AX20:AX29" si="23">AS20+AT20+BAZ40+AV20</f>
        <v>0</v>
      </c>
      <c r="AY20" s="163">
        <f t="shared" si="18"/>
        <v>0</v>
      </c>
      <c r="AZ20" s="162">
        <f t="shared" si="19"/>
        <v>29</v>
      </c>
      <c r="BA20" s="162">
        <f t="shared" si="20"/>
        <v>36</v>
      </c>
      <c r="BB20" s="162">
        <f t="shared" si="21"/>
        <v>0</v>
      </c>
      <c r="BC20" s="162">
        <f t="shared" si="22"/>
        <v>0</v>
      </c>
    </row>
    <row r="21" spans="1:55" ht="10.5" thickTop="1" thickBot="1">
      <c r="B21" s="184" t="s">
        <v>1062</v>
      </c>
      <c r="C21" s="168"/>
      <c r="G21" s="161" t="s">
        <v>546</v>
      </c>
      <c r="L21" s="161" t="s">
        <v>0</v>
      </c>
      <c r="Q21" s="167" t="s">
        <v>16</v>
      </c>
      <c r="V21" s="167" t="s">
        <v>1011</v>
      </c>
      <c r="W21" s="169"/>
      <c r="AA21" s="161" t="s">
        <v>1003</v>
      </c>
      <c r="AF21" s="176" t="s">
        <v>365</v>
      </c>
      <c r="AK21" s="167" t="s">
        <v>1657</v>
      </c>
      <c r="AM21" s="162" t="s">
        <v>609</v>
      </c>
      <c r="AN21" s="162" t="s">
        <v>47</v>
      </c>
      <c r="AO21" s="162">
        <v>0</v>
      </c>
      <c r="AP21" s="162">
        <v>0</v>
      </c>
      <c r="AQ21" s="162">
        <v>0</v>
      </c>
      <c r="AR21" s="162">
        <v>0</v>
      </c>
      <c r="AS21" s="162">
        <v>0</v>
      </c>
      <c r="AT21" s="162">
        <v>0</v>
      </c>
      <c r="AU21" s="162">
        <v>0</v>
      </c>
      <c r="AV21" s="162">
        <v>0</v>
      </c>
      <c r="AW21" s="162">
        <f t="shared" si="16"/>
        <v>0</v>
      </c>
      <c r="AX21" s="162">
        <f t="shared" si="23"/>
        <v>0</v>
      </c>
      <c r="AY21" s="163">
        <f t="shared" si="18"/>
        <v>0</v>
      </c>
      <c r="AZ21" s="162">
        <f t="shared" si="19"/>
        <v>29</v>
      </c>
      <c r="BA21" s="162">
        <f t="shared" si="20"/>
        <v>36</v>
      </c>
      <c r="BB21" s="162">
        <f t="shared" si="21"/>
        <v>0</v>
      </c>
      <c r="BC21" s="162">
        <f t="shared" si="22"/>
        <v>0</v>
      </c>
    </row>
    <row r="22" spans="1:55" ht="10.5" thickTop="1" thickBot="1">
      <c r="B22" s="184" t="s">
        <v>1063</v>
      </c>
      <c r="C22" s="168"/>
      <c r="G22" s="161" t="s">
        <v>970</v>
      </c>
      <c r="L22" s="161" t="s">
        <v>961</v>
      </c>
      <c r="Q22" s="167" t="s">
        <v>953</v>
      </c>
      <c r="V22" s="167" t="s">
        <v>1012</v>
      </c>
      <c r="W22" s="169"/>
      <c r="AA22" s="161" t="s">
        <v>1004</v>
      </c>
      <c r="AF22" s="176" t="s">
        <v>1000</v>
      </c>
      <c r="AK22" s="167" t="s">
        <v>1211</v>
      </c>
      <c r="AM22" s="162" t="s">
        <v>610</v>
      </c>
      <c r="AN22" s="162" t="s">
        <v>48</v>
      </c>
      <c r="AO22" s="162">
        <v>0</v>
      </c>
      <c r="AP22" s="162">
        <v>0</v>
      </c>
      <c r="AQ22" s="162">
        <v>0</v>
      </c>
      <c r="AR22" s="162">
        <v>0</v>
      </c>
      <c r="AS22" s="162">
        <v>0</v>
      </c>
      <c r="AT22" s="162">
        <v>0</v>
      </c>
      <c r="AU22" s="162">
        <v>0</v>
      </c>
      <c r="AV22" s="162">
        <v>0</v>
      </c>
      <c r="AW22" s="162">
        <f t="shared" si="16"/>
        <v>0</v>
      </c>
      <c r="AX22" s="162">
        <f t="shared" si="23"/>
        <v>0</v>
      </c>
      <c r="AY22" s="163">
        <f t="shared" si="18"/>
        <v>0</v>
      </c>
      <c r="AZ22" s="162">
        <f t="shared" si="19"/>
        <v>29</v>
      </c>
      <c r="BA22" s="162">
        <f t="shared" si="20"/>
        <v>36</v>
      </c>
      <c r="BB22" s="162">
        <f t="shared" si="21"/>
        <v>0</v>
      </c>
      <c r="BC22" s="162">
        <f t="shared" si="22"/>
        <v>0</v>
      </c>
    </row>
    <row r="23" spans="1:55" ht="10.5" thickTop="1" thickBot="1">
      <c r="B23" s="184">
        <v>12</v>
      </c>
      <c r="C23" s="168"/>
      <c r="G23" s="161">
        <v>17</v>
      </c>
      <c r="L23" s="161" t="s">
        <v>1690</v>
      </c>
      <c r="Q23" s="167" t="s">
        <v>1694</v>
      </c>
      <c r="V23" s="167">
        <v>8</v>
      </c>
      <c r="W23" s="169"/>
      <c r="AA23" s="161">
        <v>11</v>
      </c>
      <c r="AF23" s="176" t="s">
        <v>1708</v>
      </c>
      <c r="AK23" s="167" t="s">
        <v>1710</v>
      </c>
      <c r="AM23" s="162" t="s">
        <v>611</v>
      </c>
      <c r="AN23" s="162" t="s">
        <v>612</v>
      </c>
      <c r="AO23" s="162">
        <v>0</v>
      </c>
      <c r="AP23" s="162">
        <v>0</v>
      </c>
      <c r="AQ23" s="162">
        <v>0</v>
      </c>
      <c r="AR23" s="162">
        <v>0</v>
      </c>
      <c r="AS23" s="162">
        <v>0</v>
      </c>
      <c r="AT23" s="162">
        <v>0</v>
      </c>
      <c r="AU23" s="162">
        <v>0</v>
      </c>
      <c r="AV23" s="162">
        <v>0</v>
      </c>
      <c r="AW23" s="162">
        <f t="shared" si="16"/>
        <v>0</v>
      </c>
      <c r="AX23" s="162">
        <f t="shared" si="23"/>
        <v>0</v>
      </c>
      <c r="AY23" s="163">
        <f t="shared" si="18"/>
        <v>0</v>
      </c>
      <c r="AZ23" s="162">
        <f t="shared" si="19"/>
        <v>29</v>
      </c>
      <c r="BA23" s="162">
        <f t="shared" si="20"/>
        <v>36</v>
      </c>
      <c r="BB23" s="162">
        <f t="shared" si="21"/>
        <v>0</v>
      </c>
      <c r="BC23" s="162">
        <f t="shared" si="22"/>
        <v>0</v>
      </c>
    </row>
    <row r="24" spans="1:55" ht="10.5" thickTop="1" thickBot="1">
      <c r="B24" s="184">
        <v>1165</v>
      </c>
      <c r="C24" s="168"/>
      <c r="G24" s="161">
        <v>1677</v>
      </c>
      <c r="L24" s="161">
        <v>2361</v>
      </c>
      <c r="Q24" s="167">
        <v>2730</v>
      </c>
      <c r="V24" s="167">
        <v>836</v>
      </c>
      <c r="W24" s="169"/>
      <c r="AA24" s="161">
        <v>1059</v>
      </c>
      <c r="AF24" s="176">
        <v>1953</v>
      </c>
      <c r="AK24" s="167">
        <v>2279</v>
      </c>
      <c r="AM24" s="162" t="s">
        <v>613</v>
      </c>
      <c r="AN24" s="162" t="s">
        <v>49</v>
      </c>
      <c r="AO24" s="162">
        <v>0</v>
      </c>
      <c r="AP24" s="162">
        <v>0</v>
      </c>
      <c r="AQ24" s="162">
        <v>0</v>
      </c>
      <c r="AR24" s="162">
        <v>0</v>
      </c>
      <c r="AS24" s="162">
        <v>0</v>
      </c>
      <c r="AT24" s="162">
        <v>0</v>
      </c>
      <c r="AU24" s="162">
        <v>0</v>
      </c>
      <c r="AV24" s="162">
        <v>0</v>
      </c>
      <c r="AW24" s="162">
        <f t="shared" si="16"/>
        <v>0</v>
      </c>
      <c r="AX24" s="162">
        <f t="shared" si="23"/>
        <v>0</v>
      </c>
      <c r="AY24" s="163">
        <f t="shared" si="18"/>
        <v>0</v>
      </c>
      <c r="AZ24" s="162">
        <f t="shared" si="19"/>
        <v>29</v>
      </c>
      <c r="BA24" s="162">
        <f t="shared" si="20"/>
        <v>36</v>
      </c>
      <c r="BB24" s="162">
        <f t="shared" si="21"/>
        <v>0</v>
      </c>
      <c r="BC24" s="162">
        <f t="shared" si="22"/>
        <v>0</v>
      </c>
    </row>
    <row r="25" spans="1:55" ht="10.5" thickTop="1" thickBot="1">
      <c r="B25" s="184"/>
      <c r="C25" s="168"/>
      <c r="Q25" s="167"/>
      <c r="V25" s="167"/>
      <c r="W25" s="169"/>
      <c r="AK25" s="167"/>
      <c r="AM25" s="162" t="s">
        <v>614</v>
      </c>
      <c r="AN25" s="162" t="s">
        <v>50</v>
      </c>
      <c r="AO25" s="162">
        <v>0</v>
      </c>
      <c r="AP25" s="162">
        <v>0</v>
      </c>
      <c r="AQ25" s="162">
        <v>0</v>
      </c>
      <c r="AR25" s="162">
        <v>0</v>
      </c>
      <c r="AS25" s="162">
        <v>0</v>
      </c>
      <c r="AT25" s="162">
        <v>0</v>
      </c>
      <c r="AU25" s="162">
        <v>0</v>
      </c>
      <c r="AV25" s="162">
        <v>0</v>
      </c>
      <c r="AW25" s="162">
        <f t="shared" si="16"/>
        <v>0</v>
      </c>
      <c r="AX25" s="162">
        <f t="shared" si="23"/>
        <v>0</v>
      </c>
      <c r="AY25" s="163">
        <f t="shared" si="18"/>
        <v>0</v>
      </c>
      <c r="AZ25" s="162">
        <f t="shared" si="19"/>
        <v>29</v>
      </c>
      <c r="BA25" s="162">
        <f t="shared" si="20"/>
        <v>36</v>
      </c>
      <c r="BB25" s="162">
        <f t="shared" si="21"/>
        <v>0</v>
      </c>
      <c r="BC25" s="162">
        <f t="shared" si="22"/>
        <v>0</v>
      </c>
    </row>
    <row r="26" spans="1:55" ht="10.5" thickTop="1" thickBot="1">
      <c r="B26" s="184" t="s">
        <v>1025</v>
      </c>
      <c r="C26" s="168"/>
      <c r="G26" s="161" t="s">
        <v>569</v>
      </c>
      <c r="L26" s="161" t="s">
        <v>376</v>
      </c>
      <c r="Q26" s="167" t="s">
        <v>409</v>
      </c>
      <c r="V26" s="167" t="s">
        <v>371</v>
      </c>
      <c r="W26" s="169"/>
      <c r="AA26" s="161" t="s">
        <v>14</v>
      </c>
      <c r="AF26" s="176" t="s">
        <v>371</v>
      </c>
      <c r="AK26" s="167" t="s">
        <v>371</v>
      </c>
      <c r="AM26" s="162" t="s">
        <v>615</v>
      </c>
      <c r="AN26" s="162" t="s">
        <v>51</v>
      </c>
      <c r="AO26" s="162">
        <v>0</v>
      </c>
      <c r="AP26" s="162">
        <v>0</v>
      </c>
      <c r="AQ26" s="162">
        <v>0</v>
      </c>
      <c r="AR26" s="162">
        <v>0</v>
      </c>
      <c r="AS26" s="162">
        <v>0</v>
      </c>
      <c r="AT26" s="162">
        <v>0</v>
      </c>
      <c r="AU26" s="162">
        <v>0</v>
      </c>
      <c r="AV26" s="162">
        <v>0</v>
      </c>
      <c r="AW26" s="162">
        <f t="shared" si="16"/>
        <v>0</v>
      </c>
      <c r="AX26" s="162">
        <f t="shared" si="23"/>
        <v>0</v>
      </c>
      <c r="AY26" s="163">
        <f t="shared" si="18"/>
        <v>0</v>
      </c>
      <c r="AZ26" s="162">
        <f t="shared" si="19"/>
        <v>29</v>
      </c>
      <c r="BA26" s="162">
        <f t="shared" si="20"/>
        <v>36</v>
      </c>
      <c r="BB26" s="162">
        <f t="shared" si="21"/>
        <v>0</v>
      </c>
      <c r="BC26" s="162">
        <f t="shared" si="22"/>
        <v>0</v>
      </c>
    </row>
    <row r="27" spans="1:55" ht="10.5" thickTop="1" thickBot="1">
      <c r="B27" s="184" t="s">
        <v>377</v>
      </c>
      <c r="C27" s="168"/>
      <c r="G27" s="161" t="s">
        <v>380</v>
      </c>
      <c r="L27" s="161" t="s">
        <v>368</v>
      </c>
      <c r="Q27" s="167" t="s">
        <v>372</v>
      </c>
      <c r="V27" s="167" t="s">
        <v>377</v>
      </c>
      <c r="W27" s="169"/>
      <c r="AA27" s="161" t="s">
        <v>380</v>
      </c>
      <c r="AF27" s="176" t="s">
        <v>369</v>
      </c>
      <c r="AK27" s="167" t="s">
        <v>373</v>
      </c>
      <c r="AM27" s="162" t="s">
        <v>616</v>
      </c>
      <c r="AN27" s="162" t="s">
        <v>52</v>
      </c>
      <c r="AO27" s="162">
        <v>0</v>
      </c>
      <c r="AP27" s="162">
        <v>0</v>
      </c>
      <c r="AQ27" s="162">
        <v>0</v>
      </c>
      <c r="AR27" s="162">
        <v>0</v>
      </c>
      <c r="AS27" s="162">
        <v>0</v>
      </c>
      <c r="AT27" s="162">
        <v>0</v>
      </c>
      <c r="AU27" s="162">
        <v>0</v>
      </c>
      <c r="AV27" s="162">
        <v>0</v>
      </c>
      <c r="AW27" s="162">
        <f t="shared" si="16"/>
        <v>0</v>
      </c>
      <c r="AX27" s="162">
        <f t="shared" si="23"/>
        <v>0</v>
      </c>
      <c r="AY27" s="163">
        <f t="shared" si="18"/>
        <v>0</v>
      </c>
      <c r="AZ27" s="162">
        <f t="shared" si="19"/>
        <v>29</v>
      </c>
      <c r="BA27" s="162">
        <f t="shared" si="20"/>
        <v>36</v>
      </c>
      <c r="BB27" s="162">
        <f t="shared" si="21"/>
        <v>0</v>
      </c>
      <c r="BC27" s="162">
        <f t="shared" si="22"/>
        <v>0</v>
      </c>
    </row>
    <row r="28" spans="1:55" ht="10.5" thickTop="1" thickBot="1">
      <c r="B28" s="184">
        <v>2</v>
      </c>
      <c r="C28" s="168"/>
      <c r="G28" s="161">
        <v>2</v>
      </c>
      <c r="L28" s="161">
        <v>2</v>
      </c>
      <c r="Q28" s="167">
        <v>2</v>
      </c>
      <c r="V28" s="167">
        <v>2</v>
      </c>
      <c r="W28" s="169"/>
      <c r="AA28" s="161">
        <v>2</v>
      </c>
      <c r="AF28" s="176">
        <v>2</v>
      </c>
      <c r="AK28" s="167">
        <v>2</v>
      </c>
      <c r="AM28" s="162" t="s">
        <v>617</v>
      </c>
      <c r="AN28" s="162" t="s">
        <v>53</v>
      </c>
      <c r="AO28" s="162">
        <v>0</v>
      </c>
      <c r="AP28" s="162">
        <v>0</v>
      </c>
      <c r="AQ28" s="162">
        <v>0</v>
      </c>
      <c r="AR28" s="162">
        <v>0</v>
      </c>
      <c r="AS28" s="162">
        <v>0</v>
      </c>
      <c r="AT28" s="162">
        <v>0</v>
      </c>
      <c r="AU28" s="162">
        <v>0</v>
      </c>
      <c r="AV28" s="162">
        <v>0</v>
      </c>
      <c r="AW28" s="162">
        <f t="shared" si="16"/>
        <v>0</v>
      </c>
      <c r="AX28" s="162">
        <f t="shared" si="23"/>
        <v>0</v>
      </c>
      <c r="AY28" s="163">
        <f t="shared" si="18"/>
        <v>0</v>
      </c>
      <c r="AZ28" s="162">
        <f t="shared" si="19"/>
        <v>29</v>
      </c>
      <c r="BA28" s="162">
        <f t="shared" si="20"/>
        <v>36</v>
      </c>
      <c r="BB28" s="162">
        <f t="shared" si="21"/>
        <v>0</v>
      </c>
      <c r="BC28" s="162">
        <f t="shared" si="22"/>
        <v>0</v>
      </c>
    </row>
    <row r="29" spans="1:55" ht="10.5" thickTop="1" thickBot="1">
      <c r="B29" s="184">
        <v>24346</v>
      </c>
      <c r="C29" s="168"/>
      <c r="G29" s="161">
        <v>3660</v>
      </c>
      <c r="L29" s="161">
        <v>389</v>
      </c>
      <c r="Q29" s="167">
        <v>358</v>
      </c>
      <c r="V29" s="167">
        <v>2243</v>
      </c>
      <c r="W29" s="169"/>
      <c r="AA29" s="161">
        <v>1250</v>
      </c>
      <c r="AF29" s="176">
        <v>215</v>
      </c>
      <c r="AK29" s="167">
        <v>130</v>
      </c>
      <c r="AM29" s="162" t="s">
        <v>618</v>
      </c>
      <c r="AN29" s="162" t="s">
        <v>54</v>
      </c>
      <c r="AO29" s="162">
        <v>0</v>
      </c>
      <c r="AP29" s="162">
        <v>0</v>
      </c>
      <c r="AQ29" s="162">
        <v>0</v>
      </c>
      <c r="AR29" s="162">
        <v>0</v>
      </c>
      <c r="AS29" s="162">
        <v>0</v>
      </c>
      <c r="AT29" s="162">
        <v>0</v>
      </c>
      <c r="AU29" s="162">
        <v>0</v>
      </c>
      <c r="AV29" s="162">
        <v>0</v>
      </c>
      <c r="AW29" s="162">
        <f t="shared" si="16"/>
        <v>0</v>
      </c>
      <c r="AX29" s="162">
        <f t="shared" si="23"/>
        <v>0</v>
      </c>
      <c r="AY29" s="163">
        <f t="shared" si="18"/>
        <v>0</v>
      </c>
      <c r="AZ29" s="162">
        <f t="shared" si="19"/>
        <v>29</v>
      </c>
      <c r="BA29" s="162">
        <f t="shared" si="20"/>
        <v>36</v>
      </c>
      <c r="BB29" s="162">
        <f t="shared" si="21"/>
        <v>0</v>
      </c>
      <c r="BC29" s="162">
        <f t="shared" si="22"/>
        <v>0</v>
      </c>
    </row>
    <row r="30" spans="1:55" ht="10.5" thickTop="1" thickBot="1">
      <c r="B30" s="184">
        <v>993.9</v>
      </c>
      <c r="C30" s="168"/>
      <c r="G30" s="161">
        <v>1635.5</v>
      </c>
      <c r="L30" s="161">
        <v>2331.8000000000002</v>
      </c>
      <c r="Q30" s="167">
        <v>2353.5</v>
      </c>
      <c r="V30" s="167">
        <v>789</v>
      </c>
      <c r="W30" s="169"/>
      <c r="AA30" s="161">
        <v>1010</v>
      </c>
      <c r="AF30" s="176">
        <v>1729.8</v>
      </c>
      <c r="AK30" s="167">
        <v>1939.8</v>
      </c>
      <c r="AM30" s="162" t="s">
        <v>619</v>
      </c>
      <c r="AN30" s="162" t="s">
        <v>620</v>
      </c>
      <c r="AO30" s="162">
        <v>0</v>
      </c>
      <c r="AP30" s="162">
        <v>0</v>
      </c>
      <c r="AQ30" s="162">
        <v>0</v>
      </c>
      <c r="AR30" s="162">
        <v>0</v>
      </c>
      <c r="AS30" s="162">
        <v>0</v>
      </c>
      <c r="AT30" s="162">
        <v>0</v>
      </c>
      <c r="AU30" s="162">
        <v>0</v>
      </c>
      <c r="AV30" s="162">
        <v>0</v>
      </c>
      <c r="AW30" s="162">
        <f t="shared" si="16"/>
        <v>0</v>
      </c>
      <c r="AX30" s="162">
        <f t="shared" ref="AX30:AX61" si="24">AS30+AT30+AU30+AV30</f>
        <v>0</v>
      </c>
      <c r="AY30" s="163">
        <f t="shared" si="18"/>
        <v>0</v>
      </c>
      <c r="AZ30" s="162">
        <f t="shared" si="19"/>
        <v>29</v>
      </c>
      <c r="BA30" s="162">
        <f t="shared" si="20"/>
        <v>36</v>
      </c>
      <c r="BB30" s="162">
        <f t="shared" si="21"/>
        <v>0</v>
      </c>
      <c r="BC30" s="162">
        <f t="shared" si="22"/>
        <v>0</v>
      </c>
    </row>
    <row r="31" spans="1:55" ht="10.5" thickTop="1" thickBot="1">
      <c r="B31" s="184" t="s">
        <v>1595</v>
      </c>
      <c r="C31" s="168"/>
      <c r="G31" s="161" t="s">
        <v>572</v>
      </c>
      <c r="L31" s="161" t="s">
        <v>962</v>
      </c>
      <c r="Q31" s="167" t="s">
        <v>17</v>
      </c>
      <c r="V31" s="167" t="s">
        <v>1015</v>
      </c>
      <c r="W31" s="169"/>
      <c r="AA31" s="161" t="s">
        <v>548</v>
      </c>
      <c r="AF31" s="176" t="s">
        <v>364</v>
      </c>
      <c r="AK31" s="167" t="s">
        <v>30</v>
      </c>
      <c r="AM31" s="162" t="s">
        <v>621</v>
      </c>
      <c r="AN31" s="162" t="s">
        <v>28</v>
      </c>
      <c r="AO31" s="162">
        <v>0</v>
      </c>
      <c r="AP31" s="162">
        <v>0</v>
      </c>
      <c r="AQ31" s="162">
        <v>0</v>
      </c>
      <c r="AR31" s="162">
        <v>0</v>
      </c>
      <c r="AS31" s="162">
        <v>0</v>
      </c>
      <c r="AT31" s="162">
        <v>0</v>
      </c>
      <c r="AU31" s="162">
        <v>0</v>
      </c>
      <c r="AV31" s="162">
        <v>7</v>
      </c>
      <c r="AW31" s="162">
        <f t="shared" si="16"/>
        <v>0</v>
      </c>
      <c r="AX31" s="162">
        <f t="shared" si="24"/>
        <v>7</v>
      </c>
      <c r="AY31" s="163">
        <f t="shared" si="18"/>
        <v>7</v>
      </c>
      <c r="AZ31" s="162">
        <f t="shared" si="19"/>
        <v>29</v>
      </c>
      <c r="BA31" s="162">
        <f t="shared" si="20"/>
        <v>21</v>
      </c>
      <c r="BB31" s="162">
        <f t="shared" si="21"/>
        <v>0</v>
      </c>
      <c r="BC31" s="162">
        <f t="shared" si="22"/>
        <v>0</v>
      </c>
    </row>
    <row r="32" spans="1:55" ht="10.5" thickTop="1" thickBot="1">
      <c r="B32" s="184" t="s">
        <v>1596</v>
      </c>
      <c r="C32" s="168"/>
      <c r="G32" s="161" t="s">
        <v>974</v>
      </c>
      <c r="L32" s="161" t="s">
        <v>963</v>
      </c>
      <c r="Q32" s="167" t="s">
        <v>954</v>
      </c>
      <c r="V32" s="167" t="s">
        <v>1016</v>
      </c>
      <c r="W32" s="169"/>
      <c r="AA32" s="161" t="s">
        <v>1001</v>
      </c>
      <c r="AF32" s="176" t="s">
        <v>992</v>
      </c>
      <c r="AK32" s="167" t="s">
        <v>993</v>
      </c>
      <c r="AM32" s="162" t="s">
        <v>622</v>
      </c>
      <c r="AN32" s="162" t="s">
        <v>55</v>
      </c>
      <c r="AO32" s="162">
        <v>0</v>
      </c>
      <c r="AP32" s="162">
        <v>0</v>
      </c>
      <c r="AQ32" s="162">
        <v>0</v>
      </c>
      <c r="AR32" s="162">
        <v>0</v>
      </c>
      <c r="AS32" s="162">
        <v>0</v>
      </c>
      <c r="AT32" s="162">
        <v>0</v>
      </c>
      <c r="AU32" s="162">
        <v>0</v>
      </c>
      <c r="AV32" s="162">
        <v>0</v>
      </c>
      <c r="AW32" s="162">
        <f t="shared" si="16"/>
        <v>0</v>
      </c>
      <c r="AX32" s="162">
        <f t="shared" si="24"/>
        <v>0</v>
      </c>
      <c r="AY32" s="163">
        <f t="shared" si="18"/>
        <v>0</v>
      </c>
      <c r="AZ32" s="162">
        <f t="shared" si="19"/>
        <v>29</v>
      </c>
      <c r="BA32" s="162">
        <f t="shared" si="20"/>
        <v>36</v>
      </c>
      <c r="BB32" s="162">
        <f t="shared" si="21"/>
        <v>0</v>
      </c>
      <c r="BC32" s="162">
        <f t="shared" si="22"/>
        <v>0</v>
      </c>
    </row>
    <row r="33" spans="2:55" ht="10.5" thickTop="1" thickBot="1">
      <c r="B33" s="184">
        <v>9</v>
      </c>
      <c r="C33" s="168"/>
      <c r="G33" s="161">
        <v>16</v>
      </c>
      <c r="L33" s="161" t="s">
        <v>1691</v>
      </c>
      <c r="Q33" s="167" t="s">
        <v>1696</v>
      </c>
      <c r="V33" s="167">
        <v>7</v>
      </c>
      <c r="W33" s="169"/>
      <c r="AA33" s="161">
        <v>10</v>
      </c>
      <c r="AF33" s="176" t="s">
        <v>1709</v>
      </c>
      <c r="AK33" s="167" t="s">
        <v>1711</v>
      </c>
      <c r="AM33" s="162" t="s">
        <v>623</v>
      </c>
      <c r="AN33" s="162" t="s">
        <v>56</v>
      </c>
      <c r="AO33" s="162">
        <v>0</v>
      </c>
      <c r="AP33" s="162">
        <v>0</v>
      </c>
      <c r="AQ33" s="162">
        <v>0</v>
      </c>
      <c r="AR33" s="162">
        <v>0</v>
      </c>
      <c r="AS33" s="162">
        <v>0</v>
      </c>
      <c r="AT33" s="162">
        <v>0</v>
      </c>
      <c r="AU33" s="162">
        <v>0</v>
      </c>
      <c r="AV33" s="162">
        <v>0</v>
      </c>
      <c r="AW33" s="162">
        <f t="shared" si="16"/>
        <v>0</v>
      </c>
      <c r="AX33" s="162">
        <f t="shared" si="24"/>
        <v>0</v>
      </c>
      <c r="AY33" s="163">
        <f t="shared" si="18"/>
        <v>0</v>
      </c>
      <c r="AZ33" s="162">
        <f t="shared" si="19"/>
        <v>29</v>
      </c>
      <c r="BA33" s="162">
        <f t="shared" si="20"/>
        <v>36</v>
      </c>
      <c r="BB33" s="162">
        <f t="shared" si="21"/>
        <v>0</v>
      </c>
      <c r="BC33" s="162">
        <f t="shared" si="22"/>
        <v>0</v>
      </c>
    </row>
    <row r="34" spans="2:55" ht="10.5" thickTop="1" thickBot="1">
      <c r="B34" s="184">
        <v>933</v>
      </c>
      <c r="C34" s="168"/>
      <c r="G34" s="161">
        <v>1633</v>
      </c>
      <c r="L34" s="161">
        <v>2247</v>
      </c>
      <c r="Q34" s="167">
        <v>2311</v>
      </c>
      <c r="V34" s="167">
        <v>738</v>
      </c>
      <c r="W34" s="169"/>
      <c r="AA34" s="161">
        <v>957</v>
      </c>
      <c r="AF34" s="176">
        <v>1730</v>
      </c>
      <c r="AK34" s="167">
        <v>1921</v>
      </c>
      <c r="AM34" s="162" t="s">
        <v>624</v>
      </c>
      <c r="AN34" s="162" t="s">
        <v>57</v>
      </c>
      <c r="AO34" s="162">
        <v>0</v>
      </c>
      <c r="AP34" s="162">
        <v>0</v>
      </c>
      <c r="AQ34" s="162">
        <v>0</v>
      </c>
      <c r="AR34" s="162">
        <v>0</v>
      </c>
      <c r="AS34" s="162">
        <v>0</v>
      </c>
      <c r="AT34" s="162">
        <v>0</v>
      </c>
      <c r="AU34" s="162">
        <v>0</v>
      </c>
      <c r="AV34" s="162">
        <v>0</v>
      </c>
      <c r="AW34" s="162">
        <f t="shared" si="16"/>
        <v>0</v>
      </c>
      <c r="AX34" s="162">
        <f t="shared" si="24"/>
        <v>0</v>
      </c>
      <c r="AY34" s="163">
        <f t="shared" si="18"/>
        <v>0</v>
      </c>
      <c r="AZ34" s="162">
        <f t="shared" si="19"/>
        <v>29</v>
      </c>
      <c r="BA34" s="162">
        <f t="shared" si="20"/>
        <v>36</v>
      </c>
      <c r="BB34" s="162">
        <f t="shared" si="21"/>
        <v>0</v>
      </c>
      <c r="BC34" s="162">
        <f t="shared" si="22"/>
        <v>0</v>
      </c>
    </row>
    <row r="35" spans="2:55" ht="10.5" thickTop="1" thickBot="1">
      <c r="B35" s="184"/>
      <c r="C35" s="168"/>
      <c r="Q35" s="167"/>
      <c r="V35" s="167"/>
      <c r="W35" s="169"/>
      <c r="AK35" s="167"/>
      <c r="AM35" s="162" t="s">
        <v>625</v>
      </c>
      <c r="AN35" s="162" t="s">
        <v>6</v>
      </c>
      <c r="AO35" s="162">
        <v>7</v>
      </c>
      <c r="AP35" s="162">
        <v>0</v>
      </c>
      <c r="AQ35" s="162">
        <v>0</v>
      </c>
      <c r="AR35" s="162">
        <v>0</v>
      </c>
      <c r="AS35" s="162">
        <v>0</v>
      </c>
      <c r="AT35" s="162">
        <v>0</v>
      </c>
      <c r="AU35" s="162">
        <v>0</v>
      </c>
      <c r="AV35" s="162">
        <v>0</v>
      </c>
      <c r="AW35" s="162">
        <f t="shared" si="16"/>
        <v>7</v>
      </c>
      <c r="AX35" s="162">
        <f t="shared" si="24"/>
        <v>0</v>
      </c>
      <c r="AY35" s="163">
        <f t="shared" si="18"/>
        <v>7</v>
      </c>
      <c r="AZ35" s="162">
        <f t="shared" si="19"/>
        <v>20</v>
      </c>
      <c r="BA35" s="162">
        <f t="shared" si="20"/>
        <v>36</v>
      </c>
      <c r="BB35" s="162">
        <f t="shared" si="21"/>
        <v>0</v>
      </c>
      <c r="BC35" s="162">
        <f t="shared" si="22"/>
        <v>0</v>
      </c>
    </row>
    <row r="36" spans="2:55" ht="10.5" thickTop="1" thickBot="1">
      <c r="B36" s="184" t="s">
        <v>409</v>
      </c>
      <c r="C36" s="168"/>
      <c r="G36" s="161" t="s">
        <v>14</v>
      </c>
      <c r="L36" s="161" t="s">
        <v>370</v>
      </c>
      <c r="Q36" s="167" t="s">
        <v>14</v>
      </c>
      <c r="V36" s="167" t="s">
        <v>534</v>
      </c>
      <c r="W36" s="169"/>
      <c r="AA36" s="161" t="s">
        <v>370</v>
      </c>
      <c r="AF36" s="176" t="s">
        <v>1021</v>
      </c>
      <c r="AK36" s="167" t="s">
        <v>371</v>
      </c>
      <c r="AM36" s="162" t="s">
        <v>626</v>
      </c>
      <c r="AN36" s="162" t="s">
        <v>58</v>
      </c>
      <c r="AO36" s="162">
        <v>0</v>
      </c>
      <c r="AP36" s="162">
        <v>0</v>
      </c>
      <c r="AQ36" s="162">
        <v>0</v>
      </c>
      <c r="AR36" s="162">
        <v>0</v>
      </c>
      <c r="AS36" s="162">
        <v>0</v>
      </c>
      <c r="AT36" s="162">
        <v>0</v>
      </c>
      <c r="AU36" s="162">
        <v>0</v>
      </c>
      <c r="AV36" s="162">
        <v>0</v>
      </c>
      <c r="AW36" s="162">
        <f t="shared" si="16"/>
        <v>0</v>
      </c>
      <c r="AX36" s="162">
        <f t="shared" si="24"/>
        <v>0</v>
      </c>
      <c r="AY36" s="163">
        <f t="shared" si="18"/>
        <v>0</v>
      </c>
      <c r="AZ36" s="162">
        <f t="shared" si="19"/>
        <v>29</v>
      </c>
      <c r="BA36" s="162">
        <f t="shared" si="20"/>
        <v>36</v>
      </c>
      <c r="BB36" s="162">
        <f t="shared" si="21"/>
        <v>0</v>
      </c>
      <c r="BC36" s="162">
        <f t="shared" si="22"/>
        <v>0</v>
      </c>
    </row>
    <row r="37" spans="2:55" ht="10.5" thickTop="1" thickBot="1">
      <c r="B37" s="184" t="s">
        <v>377</v>
      </c>
      <c r="C37" s="168"/>
      <c r="G37" s="161" t="s">
        <v>380</v>
      </c>
      <c r="L37" s="161" t="s">
        <v>368</v>
      </c>
      <c r="Q37" s="167" t="s">
        <v>543</v>
      </c>
      <c r="V37" s="167" t="s">
        <v>377</v>
      </c>
      <c r="W37" s="169"/>
      <c r="AA37" s="161" t="s">
        <v>380</v>
      </c>
      <c r="AF37" s="176" t="s">
        <v>368</v>
      </c>
      <c r="AK37" s="167" t="s">
        <v>372</v>
      </c>
      <c r="AM37" s="162" t="s">
        <v>627</v>
      </c>
      <c r="AN37" s="162" t="s">
        <v>628</v>
      </c>
      <c r="AO37" s="162">
        <v>0</v>
      </c>
      <c r="AP37" s="162">
        <v>0</v>
      </c>
      <c r="AQ37" s="162">
        <v>0</v>
      </c>
      <c r="AR37" s="162">
        <v>0</v>
      </c>
      <c r="AS37" s="162">
        <v>0</v>
      </c>
      <c r="AT37" s="162">
        <v>0</v>
      </c>
      <c r="AU37" s="162">
        <v>0</v>
      </c>
      <c r="AV37" s="162">
        <v>0</v>
      </c>
      <c r="AW37" s="162">
        <f t="shared" si="16"/>
        <v>0</v>
      </c>
      <c r="AX37" s="162">
        <f t="shared" si="24"/>
        <v>0</v>
      </c>
      <c r="AY37" s="163">
        <f t="shared" si="18"/>
        <v>0</v>
      </c>
      <c r="AZ37" s="162">
        <f t="shared" si="19"/>
        <v>29</v>
      </c>
      <c r="BA37" s="162">
        <f t="shared" si="20"/>
        <v>36</v>
      </c>
      <c r="BB37" s="162">
        <f t="shared" si="21"/>
        <v>0</v>
      </c>
      <c r="BC37" s="162">
        <f t="shared" si="22"/>
        <v>0</v>
      </c>
    </row>
    <row r="38" spans="2:55" ht="10.5" thickTop="1" thickBot="1">
      <c r="B38" s="184">
        <v>3</v>
      </c>
      <c r="C38" s="168"/>
      <c r="G38" s="161">
        <v>3</v>
      </c>
      <c r="L38" s="161">
        <v>3</v>
      </c>
      <c r="Q38" s="167">
        <v>3</v>
      </c>
      <c r="V38" s="167">
        <v>3</v>
      </c>
      <c r="W38" s="169"/>
      <c r="AA38" s="161">
        <v>3</v>
      </c>
      <c r="AF38" s="176">
        <v>3</v>
      </c>
      <c r="AK38" s="167">
        <v>3</v>
      </c>
      <c r="AM38" s="162" t="s">
        <v>629</v>
      </c>
      <c r="AN38" s="162" t="s">
        <v>59</v>
      </c>
      <c r="AO38" s="162">
        <v>0</v>
      </c>
      <c r="AP38" s="162">
        <v>0</v>
      </c>
      <c r="AQ38" s="162">
        <v>0</v>
      </c>
      <c r="AR38" s="162">
        <v>0</v>
      </c>
      <c r="AS38" s="162">
        <v>0</v>
      </c>
      <c r="AT38" s="162">
        <v>0</v>
      </c>
      <c r="AU38" s="162">
        <v>0</v>
      </c>
      <c r="AV38" s="162">
        <v>0</v>
      </c>
      <c r="AW38" s="162">
        <f t="shared" si="16"/>
        <v>0</v>
      </c>
      <c r="AX38" s="162">
        <f t="shared" si="24"/>
        <v>0</v>
      </c>
      <c r="AY38" s="163">
        <f t="shared" si="18"/>
        <v>0</v>
      </c>
      <c r="AZ38" s="162">
        <f t="shared" si="19"/>
        <v>29</v>
      </c>
      <c r="BA38" s="162">
        <f t="shared" si="20"/>
        <v>36</v>
      </c>
      <c r="BB38" s="162">
        <f t="shared" si="21"/>
        <v>0</v>
      </c>
      <c r="BC38" s="162">
        <f t="shared" si="22"/>
        <v>0</v>
      </c>
    </row>
    <row r="39" spans="2:55" ht="10.5" thickTop="1" thickBot="1">
      <c r="B39" s="184">
        <v>28800</v>
      </c>
      <c r="C39" s="168"/>
      <c r="G39" s="161">
        <v>4425</v>
      </c>
      <c r="L39" s="161">
        <v>880</v>
      </c>
      <c r="Q39" s="167">
        <v>381</v>
      </c>
      <c r="V39" s="167">
        <v>2437</v>
      </c>
      <c r="W39" s="169"/>
      <c r="AA39" s="161">
        <v>1496</v>
      </c>
      <c r="AF39" s="176">
        <v>798</v>
      </c>
      <c r="AK39" s="167">
        <v>329</v>
      </c>
      <c r="AM39" s="162" t="s">
        <v>630</v>
      </c>
      <c r="AN39" s="162" t="s">
        <v>60</v>
      </c>
      <c r="AO39" s="162">
        <v>0</v>
      </c>
      <c r="AP39" s="162">
        <v>0</v>
      </c>
      <c r="AQ39" s="162">
        <v>0</v>
      </c>
      <c r="AR39" s="162">
        <v>0</v>
      </c>
      <c r="AS39" s="162">
        <v>0</v>
      </c>
      <c r="AT39" s="162">
        <v>0</v>
      </c>
      <c r="AU39" s="162">
        <v>0</v>
      </c>
      <c r="AV39" s="162">
        <v>0</v>
      </c>
      <c r="AW39" s="162">
        <f t="shared" si="16"/>
        <v>0</v>
      </c>
      <c r="AX39" s="162">
        <f t="shared" si="24"/>
        <v>0</v>
      </c>
      <c r="AY39" s="163">
        <f t="shared" si="18"/>
        <v>0</v>
      </c>
      <c r="AZ39" s="162">
        <f t="shared" si="19"/>
        <v>29</v>
      </c>
      <c r="BA39" s="162">
        <f t="shared" si="20"/>
        <v>36</v>
      </c>
      <c r="BB39" s="162">
        <f t="shared" si="21"/>
        <v>0</v>
      </c>
      <c r="BC39" s="162">
        <f t="shared" si="22"/>
        <v>0</v>
      </c>
    </row>
    <row r="40" spans="2:55" ht="10.5" thickTop="1" thickBot="1">
      <c r="B40" s="184">
        <v>926.9</v>
      </c>
      <c r="C40" s="168"/>
      <c r="G40" s="161">
        <v>1572.9</v>
      </c>
      <c r="L40" s="161">
        <v>2078.4</v>
      </c>
      <c r="Q40" s="167">
        <v>2339</v>
      </c>
      <c r="V40" s="167">
        <v>756.3</v>
      </c>
      <c r="W40" s="169"/>
      <c r="AA40" s="161">
        <v>934.8</v>
      </c>
      <c r="AF40" s="176">
        <v>1194.4000000000001</v>
      </c>
      <c r="AK40" s="167">
        <v>1540.9</v>
      </c>
      <c r="AM40" s="162" t="s">
        <v>631</v>
      </c>
      <c r="AN40" s="162" t="s">
        <v>61</v>
      </c>
      <c r="AO40" s="162">
        <v>0</v>
      </c>
      <c r="AP40" s="162">
        <v>0</v>
      </c>
      <c r="AQ40" s="162">
        <v>0</v>
      </c>
      <c r="AR40" s="162">
        <v>0</v>
      </c>
      <c r="AS40" s="162">
        <v>0</v>
      </c>
      <c r="AT40" s="162">
        <v>0</v>
      </c>
      <c r="AU40" s="162">
        <v>0</v>
      </c>
      <c r="AV40" s="162">
        <v>0</v>
      </c>
      <c r="AW40" s="162">
        <f t="shared" si="16"/>
        <v>0</v>
      </c>
      <c r="AX40" s="162">
        <f t="shared" si="24"/>
        <v>0</v>
      </c>
      <c r="AY40" s="163">
        <f t="shared" si="18"/>
        <v>0</v>
      </c>
      <c r="AZ40" s="162">
        <f t="shared" si="19"/>
        <v>29</v>
      </c>
      <c r="BA40" s="162">
        <f t="shared" si="20"/>
        <v>36</v>
      </c>
      <c r="BB40" s="162">
        <f t="shared" si="21"/>
        <v>0</v>
      </c>
      <c r="BC40" s="162">
        <f t="shared" si="22"/>
        <v>0</v>
      </c>
    </row>
    <row r="41" spans="2:55" ht="10.5" thickTop="1" thickBot="1">
      <c r="B41" s="184" t="s">
        <v>1609</v>
      </c>
      <c r="C41" s="168"/>
      <c r="G41" s="161" t="s">
        <v>581</v>
      </c>
      <c r="L41" s="161" t="s">
        <v>2</v>
      </c>
      <c r="Q41" s="167" t="s">
        <v>13</v>
      </c>
      <c r="V41" s="167" t="s">
        <v>1013</v>
      </c>
      <c r="W41" s="169"/>
      <c r="AA41" s="161" t="s">
        <v>573</v>
      </c>
      <c r="AF41" s="176" t="s">
        <v>366</v>
      </c>
      <c r="AK41" s="167" t="s">
        <v>357</v>
      </c>
      <c r="AM41" s="162" t="s">
        <v>632</v>
      </c>
      <c r="AN41" s="162" t="s">
        <v>62</v>
      </c>
      <c r="AO41" s="162">
        <v>0</v>
      </c>
      <c r="AP41" s="162">
        <v>0</v>
      </c>
      <c r="AQ41" s="162">
        <v>0</v>
      </c>
      <c r="AR41" s="162">
        <v>0</v>
      </c>
      <c r="AS41" s="162">
        <v>0</v>
      </c>
      <c r="AT41" s="162">
        <v>0</v>
      </c>
      <c r="AU41" s="162">
        <v>0</v>
      </c>
      <c r="AV41" s="162">
        <v>0</v>
      </c>
      <c r="AW41" s="162">
        <f t="shared" si="16"/>
        <v>0</v>
      </c>
      <c r="AX41" s="162">
        <f t="shared" si="24"/>
        <v>0</v>
      </c>
      <c r="AY41" s="163">
        <f t="shared" si="18"/>
        <v>0</v>
      </c>
      <c r="AZ41" s="162">
        <f t="shared" si="19"/>
        <v>29</v>
      </c>
      <c r="BA41" s="162">
        <f t="shared" si="20"/>
        <v>36</v>
      </c>
      <c r="BB41" s="162">
        <f t="shared" si="21"/>
        <v>0</v>
      </c>
      <c r="BC41" s="162">
        <f t="shared" si="22"/>
        <v>0</v>
      </c>
    </row>
    <row r="42" spans="2:55" ht="10.5" thickTop="1" thickBot="1">
      <c r="B42" s="184" t="s">
        <v>964</v>
      </c>
      <c r="C42" s="168"/>
      <c r="G42" s="161" t="s">
        <v>982</v>
      </c>
      <c r="L42" s="161" t="s">
        <v>961</v>
      </c>
      <c r="Q42" s="167" t="s">
        <v>955</v>
      </c>
      <c r="V42" s="167" t="s">
        <v>1014</v>
      </c>
      <c r="W42" s="169"/>
      <c r="AA42" s="161" t="s">
        <v>1010</v>
      </c>
      <c r="AF42" s="176" t="s">
        <v>984</v>
      </c>
      <c r="AK42" s="167" t="s">
        <v>985</v>
      </c>
      <c r="AM42" s="162" t="s">
        <v>633</v>
      </c>
      <c r="AN42" s="162" t="s">
        <v>63</v>
      </c>
      <c r="AO42" s="162">
        <v>0</v>
      </c>
      <c r="AP42" s="162">
        <v>0</v>
      </c>
      <c r="AQ42" s="162">
        <v>0</v>
      </c>
      <c r="AR42" s="162">
        <v>0</v>
      </c>
      <c r="AS42" s="162">
        <v>0</v>
      </c>
      <c r="AT42" s="162">
        <v>0</v>
      </c>
      <c r="AU42" s="162">
        <v>0</v>
      </c>
      <c r="AV42" s="162">
        <v>0</v>
      </c>
      <c r="AW42" s="162">
        <f t="shared" si="16"/>
        <v>0</v>
      </c>
      <c r="AX42" s="162">
        <f t="shared" si="24"/>
        <v>0</v>
      </c>
      <c r="AY42" s="163">
        <f t="shared" si="18"/>
        <v>0</v>
      </c>
      <c r="AZ42" s="162">
        <f t="shared" si="19"/>
        <v>29</v>
      </c>
      <c r="BA42" s="162">
        <f t="shared" si="20"/>
        <v>36</v>
      </c>
      <c r="BB42" s="162">
        <f t="shared" si="21"/>
        <v>0</v>
      </c>
      <c r="BC42" s="162">
        <f t="shared" si="22"/>
        <v>0</v>
      </c>
    </row>
    <row r="43" spans="2:55" ht="10.5" thickTop="1" thickBot="1">
      <c r="B43" s="184">
        <v>9</v>
      </c>
      <c r="C43" s="168"/>
      <c r="G43" s="161">
        <v>15</v>
      </c>
      <c r="L43" s="161">
        <v>20</v>
      </c>
      <c r="Q43" s="167" t="s">
        <v>1695</v>
      </c>
      <c r="V43" s="167">
        <v>8</v>
      </c>
      <c r="W43" s="169"/>
      <c r="AA43" s="161">
        <v>9</v>
      </c>
      <c r="AF43" s="176">
        <v>12</v>
      </c>
      <c r="AK43" s="167">
        <v>15</v>
      </c>
      <c r="AM43" s="162" t="s">
        <v>634</v>
      </c>
      <c r="AN43" s="162" t="s">
        <v>64</v>
      </c>
      <c r="AO43" s="162">
        <v>0</v>
      </c>
      <c r="AP43" s="162">
        <v>0</v>
      </c>
      <c r="AQ43" s="162">
        <v>0</v>
      </c>
      <c r="AR43" s="162">
        <v>0</v>
      </c>
      <c r="AS43" s="162">
        <v>0</v>
      </c>
      <c r="AT43" s="162">
        <v>0</v>
      </c>
      <c r="AU43" s="162">
        <v>0</v>
      </c>
      <c r="AV43" s="162">
        <v>0</v>
      </c>
      <c r="AW43" s="162">
        <f t="shared" si="16"/>
        <v>0</v>
      </c>
      <c r="AX43" s="162">
        <f t="shared" si="24"/>
        <v>0</v>
      </c>
      <c r="AY43" s="163">
        <f t="shared" si="18"/>
        <v>0</v>
      </c>
      <c r="AZ43" s="162">
        <f t="shared" si="19"/>
        <v>29</v>
      </c>
      <c r="BA43" s="162">
        <f t="shared" si="20"/>
        <v>36</v>
      </c>
      <c r="BB43" s="162">
        <f t="shared" si="21"/>
        <v>0</v>
      </c>
      <c r="BC43" s="162">
        <f t="shared" si="22"/>
        <v>0</v>
      </c>
    </row>
    <row r="44" spans="2:55" ht="10.5" thickTop="1" thickBot="1">
      <c r="B44" s="184">
        <v>888</v>
      </c>
      <c r="C44" s="168"/>
      <c r="G44" s="161">
        <v>1473</v>
      </c>
      <c r="L44" s="161">
        <v>1993</v>
      </c>
      <c r="Q44" s="167">
        <v>2359</v>
      </c>
      <c r="V44" s="167">
        <v>751</v>
      </c>
      <c r="W44" s="169"/>
      <c r="AA44" s="161">
        <v>879</v>
      </c>
      <c r="AF44" s="176">
        <v>1226</v>
      </c>
      <c r="AK44" s="167">
        <v>1542</v>
      </c>
      <c r="AM44" s="162" t="s">
        <v>635</v>
      </c>
      <c r="AN44" s="162" t="s">
        <v>65</v>
      </c>
      <c r="AO44" s="162">
        <v>0</v>
      </c>
      <c r="AP44" s="162">
        <v>0</v>
      </c>
      <c r="AQ44" s="162">
        <v>0</v>
      </c>
      <c r="AR44" s="162">
        <v>0</v>
      </c>
      <c r="AS44" s="162">
        <v>0</v>
      </c>
      <c r="AT44" s="162">
        <v>0</v>
      </c>
      <c r="AU44" s="162">
        <v>0</v>
      </c>
      <c r="AV44" s="162">
        <v>0</v>
      </c>
      <c r="AW44" s="162">
        <f t="shared" si="16"/>
        <v>0</v>
      </c>
      <c r="AX44" s="162">
        <f t="shared" si="24"/>
        <v>0</v>
      </c>
      <c r="AY44" s="163">
        <f t="shared" si="18"/>
        <v>0</v>
      </c>
      <c r="AZ44" s="162">
        <f t="shared" si="19"/>
        <v>29</v>
      </c>
      <c r="BA44" s="162">
        <f t="shared" si="20"/>
        <v>36</v>
      </c>
      <c r="BB44" s="162">
        <f t="shared" si="21"/>
        <v>0</v>
      </c>
      <c r="BC44" s="162">
        <f t="shared" si="22"/>
        <v>0</v>
      </c>
    </row>
    <row r="45" spans="2:55" ht="10.5" thickTop="1" thickBot="1">
      <c r="B45" s="184"/>
      <c r="C45" s="168"/>
      <c r="Q45" s="167"/>
      <c r="V45" s="167"/>
      <c r="W45" s="169"/>
      <c r="AK45" s="167"/>
      <c r="AM45" s="162" t="s">
        <v>636</v>
      </c>
      <c r="AN45" s="162" t="s">
        <v>66</v>
      </c>
      <c r="AO45" s="162">
        <v>0</v>
      </c>
      <c r="AP45" s="162">
        <v>0</v>
      </c>
      <c r="AQ45" s="162">
        <v>0</v>
      </c>
      <c r="AR45" s="162">
        <v>0</v>
      </c>
      <c r="AS45" s="162">
        <v>0</v>
      </c>
      <c r="AT45" s="162">
        <v>0</v>
      </c>
      <c r="AU45" s="162">
        <v>0</v>
      </c>
      <c r="AV45" s="162">
        <v>0</v>
      </c>
      <c r="AW45" s="162">
        <f t="shared" si="16"/>
        <v>0</v>
      </c>
      <c r="AX45" s="162">
        <f t="shared" si="24"/>
        <v>0</v>
      </c>
      <c r="AY45" s="163">
        <f t="shared" si="18"/>
        <v>0</v>
      </c>
      <c r="AZ45" s="162">
        <f t="shared" si="19"/>
        <v>29</v>
      </c>
      <c r="BA45" s="162">
        <f t="shared" si="20"/>
        <v>36</v>
      </c>
      <c r="BB45" s="162">
        <f t="shared" si="21"/>
        <v>0</v>
      </c>
      <c r="BC45" s="162">
        <f t="shared" si="22"/>
        <v>0</v>
      </c>
    </row>
    <row r="46" spans="2:55" ht="10.5" thickTop="1" thickBot="1">
      <c r="B46" s="184" t="s">
        <v>371</v>
      </c>
      <c r="C46" s="168"/>
      <c r="G46" s="161" t="s">
        <v>14</v>
      </c>
      <c r="L46" s="161" t="s">
        <v>370</v>
      </c>
      <c r="Q46" s="167" t="s">
        <v>14</v>
      </c>
      <c r="V46" s="167" t="s">
        <v>534</v>
      </c>
      <c r="W46" s="169"/>
      <c r="AA46" s="161" t="s">
        <v>370</v>
      </c>
      <c r="AF46" s="176" t="s">
        <v>1656</v>
      </c>
      <c r="AK46" s="167" t="s">
        <v>371</v>
      </c>
      <c r="AM46" s="162" t="s">
        <v>637</v>
      </c>
      <c r="AN46" s="162" t="s">
        <v>67</v>
      </c>
      <c r="AO46" s="162">
        <v>0</v>
      </c>
      <c r="AP46" s="162">
        <v>0</v>
      </c>
      <c r="AQ46" s="162">
        <v>0</v>
      </c>
      <c r="AR46" s="162">
        <v>0</v>
      </c>
      <c r="AS46" s="162">
        <v>0</v>
      </c>
      <c r="AT46" s="162">
        <v>0</v>
      </c>
      <c r="AU46" s="162">
        <v>0</v>
      </c>
      <c r="AV46" s="162">
        <v>0</v>
      </c>
      <c r="AW46" s="162">
        <f t="shared" si="16"/>
        <v>0</v>
      </c>
      <c r="AX46" s="162">
        <f t="shared" si="24"/>
        <v>0</v>
      </c>
      <c r="AY46" s="163">
        <f t="shared" si="18"/>
        <v>0</v>
      </c>
      <c r="AZ46" s="162">
        <f t="shared" si="19"/>
        <v>29</v>
      </c>
      <c r="BA46" s="162">
        <f t="shared" si="20"/>
        <v>36</v>
      </c>
      <c r="BB46" s="162">
        <f t="shared" si="21"/>
        <v>0</v>
      </c>
      <c r="BC46" s="162">
        <f t="shared" si="22"/>
        <v>0</v>
      </c>
    </row>
    <row r="47" spans="2:55" ht="10.5" thickTop="1" thickBot="1">
      <c r="B47" s="184" t="s">
        <v>377</v>
      </c>
      <c r="C47" s="168"/>
      <c r="G47" s="161" t="s">
        <v>381</v>
      </c>
      <c r="L47" s="161" t="s">
        <v>369</v>
      </c>
      <c r="Q47" s="167" t="s">
        <v>374</v>
      </c>
      <c r="V47" s="167" t="s">
        <v>377</v>
      </c>
      <c r="W47" s="169"/>
      <c r="AA47" s="161" t="s">
        <v>381</v>
      </c>
      <c r="AF47" s="176" t="s">
        <v>368</v>
      </c>
      <c r="AK47" s="167" t="s">
        <v>372</v>
      </c>
      <c r="AM47" s="162" t="s">
        <v>638</v>
      </c>
      <c r="AN47" s="162" t="s">
        <v>68</v>
      </c>
      <c r="AO47" s="162">
        <v>0</v>
      </c>
      <c r="AP47" s="162">
        <v>0</v>
      </c>
      <c r="AQ47" s="162">
        <v>0</v>
      </c>
      <c r="AR47" s="162">
        <v>0</v>
      </c>
      <c r="AS47" s="162">
        <v>0</v>
      </c>
      <c r="AT47" s="162">
        <v>0</v>
      </c>
      <c r="AU47" s="162">
        <v>0</v>
      </c>
      <c r="AV47" s="162">
        <v>0</v>
      </c>
      <c r="AW47" s="162">
        <f t="shared" si="16"/>
        <v>0</v>
      </c>
      <c r="AX47" s="162">
        <f t="shared" si="24"/>
        <v>0</v>
      </c>
      <c r="AY47" s="163">
        <f t="shared" si="18"/>
        <v>0</v>
      </c>
      <c r="AZ47" s="162">
        <f t="shared" si="19"/>
        <v>29</v>
      </c>
      <c r="BA47" s="162">
        <f t="shared" si="20"/>
        <v>36</v>
      </c>
      <c r="BB47" s="162">
        <f t="shared" si="21"/>
        <v>0</v>
      </c>
      <c r="BC47" s="162">
        <f t="shared" si="22"/>
        <v>0</v>
      </c>
    </row>
    <row r="48" spans="2:55" ht="10.5" thickTop="1" thickBot="1">
      <c r="B48" s="184">
        <v>4</v>
      </c>
      <c r="C48" s="168"/>
      <c r="G48" s="161">
        <v>4</v>
      </c>
      <c r="L48" s="161">
        <v>4</v>
      </c>
      <c r="Q48" s="167">
        <v>4</v>
      </c>
      <c r="V48" s="167">
        <v>4</v>
      </c>
      <c r="W48" s="169"/>
      <c r="AA48" s="161">
        <v>4</v>
      </c>
      <c r="AF48" s="176">
        <v>4</v>
      </c>
      <c r="AK48" s="167">
        <v>4</v>
      </c>
      <c r="AM48" s="162" t="s">
        <v>639</v>
      </c>
      <c r="AN48" s="162" t="s">
        <v>69</v>
      </c>
      <c r="AO48" s="162">
        <v>0</v>
      </c>
      <c r="AP48" s="162">
        <v>0</v>
      </c>
      <c r="AQ48" s="162">
        <v>0</v>
      </c>
      <c r="AR48" s="162">
        <v>0</v>
      </c>
      <c r="AS48" s="162">
        <v>0</v>
      </c>
      <c r="AT48" s="162">
        <v>0</v>
      </c>
      <c r="AU48" s="162">
        <v>0</v>
      </c>
      <c r="AV48" s="162">
        <v>0</v>
      </c>
      <c r="AW48" s="162">
        <f t="shared" si="16"/>
        <v>0</v>
      </c>
      <c r="AX48" s="162">
        <f t="shared" si="24"/>
        <v>0</v>
      </c>
      <c r="AY48" s="163">
        <f t="shared" si="18"/>
        <v>0</v>
      </c>
      <c r="AZ48" s="162">
        <f t="shared" si="19"/>
        <v>29</v>
      </c>
      <c r="BA48" s="162">
        <f t="shared" si="20"/>
        <v>36</v>
      </c>
      <c r="BB48" s="162">
        <f t="shared" si="21"/>
        <v>0</v>
      </c>
      <c r="BC48" s="162">
        <f t="shared" si="22"/>
        <v>0</v>
      </c>
    </row>
    <row r="49" spans="2:55" ht="10.5" thickTop="1" thickBot="1">
      <c r="B49" s="184">
        <v>30192</v>
      </c>
      <c r="C49" s="168"/>
      <c r="G49" s="161">
        <v>6057</v>
      </c>
      <c r="L49" s="161">
        <v>2420</v>
      </c>
      <c r="Q49" s="167">
        <v>741</v>
      </c>
      <c r="V49" s="167">
        <v>3630</v>
      </c>
      <c r="W49" s="169"/>
      <c r="AA49" s="161">
        <v>2133</v>
      </c>
      <c r="AF49" s="176">
        <v>804</v>
      </c>
      <c r="AK49" s="167">
        <v>356</v>
      </c>
      <c r="AM49" s="162" t="s">
        <v>640</v>
      </c>
      <c r="AN49" s="162" t="s">
        <v>70</v>
      </c>
      <c r="AO49" s="162">
        <v>0</v>
      </c>
      <c r="AP49" s="162">
        <v>0</v>
      </c>
      <c r="AQ49" s="162">
        <v>0</v>
      </c>
      <c r="AR49" s="162">
        <v>0</v>
      </c>
      <c r="AS49" s="162">
        <v>0</v>
      </c>
      <c r="AT49" s="162">
        <v>0</v>
      </c>
      <c r="AU49" s="162">
        <v>0</v>
      </c>
      <c r="AV49" s="162">
        <v>0</v>
      </c>
      <c r="AW49" s="162">
        <f t="shared" si="16"/>
        <v>0</v>
      </c>
      <c r="AX49" s="162">
        <f t="shared" si="24"/>
        <v>0</v>
      </c>
      <c r="AY49" s="163">
        <f t="shared" si="18"/>
        <v>0</v>
      </c>
      <c r="AZ49" s="162">
        <f t="shared" si="19"/>
        <v>29</v>
      </c>
      <c r="BA49" s="162">
        <f t="shared" si="20"/>
        <v>36</v>
      </c>
      <c r="BB49" s="162">
        <f t="shared" si="21"/>
        <v>0</v>
      </c>
      <c r="BC49" s="162">
        <f t="shared" si="22"/>
        <v>0</v>
      </c>
    </row>
    <row r="50" spans="2:55" ht="10.5" thickTop="1" thickBot="1">
      <c r="B50" s="184">
        <v>908</v>
      </c>
      <c r="C50" s="168"/>
      <c r="G50" s="161">
        <v>1470.5</v>
      </c>
      <c r="L50" s="161">
        <v>1764.7</v>
      </c>
      <c r="Q50" s="167">
        <v>2125</v>
      </c>
      <c r="V50" s="167">
        <v>627.70000000000005</v>
      </c>
      <c r="W50" s="169"/>
      <c r="AA50" s="161">
        <v>806.5</v>
      </c>
      <c r="AF50" s="176">
        <v>1191.2</v>
      </c>
      <c r="AK50" s="167">
        <v>1518.9</v>
      </c>
      <c r="AM50" s="162" t="s">
        <v>641</v>
      </c>
      <c r="AN50" s="162" t="s">
        <v>71</v>
      </c>
      <c r="AO50" s="162">
        <v>0</v>
      </c>
      <c r="AP50" s="162">
        <v>0</v>
      </c>
      <c r="AQ50" s="162">
        <v>0</v>
      </c>
      <c r="AR50" s="162">
        <v>0</v>
      </c>
      <c r="AS50" s="162">
        <v>0</v>
      </c>
      <c r="AT50" s="162">
        <v>0</v>
      </c>
      <c r="AU50" s="162">
        <v>0</v>
      </c>
      <c r="AV50" s="162">
        <v>0</v>
      </c>
      <c r="AW50" s="162">
        <f t="shared" si="16"/>
        <v>0</v>
      </c>
      <c r="AX50" s="162">
        <f t="shared" si="24"/>
        <v>0</v>
      </c>
      <c r="AY50" s="163">
        <f t="shared" si="18"/>
        <v>0</v>
      </c>
      <c r="AZ50" s="162">
        <f t="shared" si="19"/>
        <v>29</v>
      </c>
      <c r="BA50" s="162">
        <f t="shared" si="20"/>
        <v>36</v>
      </c>
      <c r="BB50" s="162">
        <f t="shared" si="21"/>
        <v>0</v>
      </c>
      <c r="BC50" s="162">
        <f t="shared" si="22"/>
        <v>0</v>
      </c>
    </row>
    <row r="51" spans="2:55" ht="10.5" thickTop="1" thickBot="1">
      <c r="B51" s="184" t="s">
        <v>1610</v>
      </c>
      <c r="G51" s="161" t="s">
        <v>26</v>
      </c>
      <c r="L51" s="161" t="s">
        <v>386</v>
      </c>
      <c r="Q51" s="167" t="s">
        <v>355</v>
      </c>
      <c r="V51" s="167" t="s">
        <v>1019</v>
      </c>
      <c r="AA51" s="161" t="s">
        <v>1076</v>
      </c>
      <c r="AF51" s="176" t="s">
        <v>533</v>
      </c>
      <c r="AK51" s="167" t="s">
        <v>32</v>
      </c>
      <c r="AM51" s="162" t="s">
        <v>642</v>
      </c>
      <c r="AN51" s="162" t="s">
        <v>72</v>
      </c>
      <c r="AO51" s="162">
        <v>0</v>
      </c>
      <c r="AP51" s="162">
        <v>0</v>
      </c>
      <c r="AQ51" s="162">
        <v>0</v>
      </c>
      <c r="AR51" s="162">
        <v>0</v>
      </c>
      <c r="AS51" s="162">
        <v>0</v>
      </c>
      <c r="AT51" s="162">
        <v>0</v>
      </c>
      <c r="AU51" s="162">
        <v>0</v>
      </c>
      <c r="AV51" s="162">
        <v>0</v>
      </c>
      <c r="AW51" s="162">
        <f t="shared" si="16"/>
        <v>0</v>
      </c>
      <c r="AX51" s="162">
        <f t="shared" si="24"/>
        <v>0</v>
      </c>
      <c r="AY51" s="163">
        <f t="shared" si="18"/>
        <v>0</v>
      </c>
      <c r="AZ51" s="162">
        <f t="shared" si="19"/>
        <v>29</v>
      </c>
      <c r="BA51" s="162">
        <f t="shared" si="20"/>
        <v>36</v>
      </c>
      <c r="BB51" s="162">
        <f t="shared" si="21"/>
        <v>0</v>
      </c>
      <c r="BC51" s="162">
        <f t="shared" si="22"/>
        <v>0</v>
      </c>
    </row>
    <row r="52" spans="2:55" ht="10.5" thickTop="1" thickBot="1">
      <c r="B52" s="184" t="s">
        <v>1611</v>
      </c>
      <c r="G52" s="161" t="s">
        <v>969</v>
      </c>
      <c r="L52" s="161" t="s">
        <v>968</v>
      </c>
      <c r="Q52" s="167" t="s">
        <v>960</v>
      </c>
      <c r="V52" s="167" t="s">
        <v>1020</v>
      </c>
      <c r="AA52" s="161" t="s">
        <v>1077</v>
      </c>
      <c r="AF52" s="176" t="s">
        <v>1002</v>
      </c>
      <c r="AK52" s="167" t="s">
        <v>983</v>
      </c>
      <c r="AM52" s="162" t="s">
        <v>643</v>
      </c>
      <c r="AN52" s="162" t="s">
        <v>73</v>
      </c>
      <c r="AO52" s="162">
        <v>0</v>
      </c>
      <c r="AP52" s="162">
        <v>0</v>
      </c>
      <c r="AQ52" s="162">
        <v>0</v>
      </c>
      <c r="AR52" s="162">
        <v>0</v>
      </c>
      <c r="AS52" s="162">
        <v>0</v>
      </c>
      <c r="AT52" s="162">
        <v>0</v>
      </c>
      <c r="AU52" s="162">
        <v>0</v>
      </c>
      <c r="AV52" s="162">
        <v>0</v>
      </c>
      <c r="AW52" s="162">
        <f t="shared" si="16"/>
        <v>0</v>
      </c>
      <c r="AX52" s="162">
        <f t="shared" si="24"/>
        <v>0</v>
      </c>
      <c r="AY52" s="163">
        <f t="shared" si="18"/>
        <v>0</v>
      </c>
      <c r="AZ52" s="162">
        <f t="shared" si="19"/>
        <v>29</v>
      </c>
      <c r="BA52" s="162">
        <f t="shared" si="20"/>
        <v>36</v>
      </c>
      <c r="BB52" s="162">
        <f t="shared" si="21"/>
        <v>0</v>
      </c>
      <c r="BC52" s="162">
        <f t="shared" si="22"/>
        <v>0</v>
      </c>
    </row>
    <row r="53" spans="2:55" ht="10.5" thickTop="1" thickBot="1">
      <c r="B53" s="184">
        <v>9</v>
      </c>
      <c r="G53" s="161">
        <v>15</v>
      </c>
      <c r="L53" s="161">
        <v>18</v>
      </c>
      <c r="Q53" s="167" t="s">
        <v>1700</v>
      </c>
      <c r="V53" s="167">
        <v>6</v>
      </c>
      <c r="AA53" s="161">
        <v>8</v>
      </c>
      <c r="AF53" s="176">
        <v>11</v>
      </c>
      <c r="AK53" s="167" t="s">
        <v>1712</v>
      </c>
      <c r="AM53" s="162" t="s">
        <v>644</v>
      </c>
      <c r="AN53" s="162" t="s">
        <v>534</v>
      </c>
      <c r="AO53" s="162">
        <v>0</v>
      </c>
      <c r="AP53" s="162">
        <v>0</v>
      </c>
      <c r="AQ53" s="162">
        <v>0</v>
      </c>
      <c r="AR53" s="162">
        <v>0</v>
      </c>
      <c r="AS53" s="162">
        <v>27</v>
      </c>
      <c r="AT53" s="162">
        <v>4</v>
      </c>
      <c r="AU53" s="162">
        <v>0</v>
      </c>
      <c r="AV53" s="162">
        <v>0</v>
      </c>
      <c r="AW53" s="162">
        <f t="shared" si="16"/>
        <v>0</v>
      </c>
      <c r="AX53" s="162">
        <f t="shared" si="24"/>
        <v>31</v>
      </c>
      <c r="AY53" s="163">
        <f t="shared" si="18"/>
        <v>31</v>
      </c>
      <c r="AZ53" s="162">
        <f t="shared" si="19"/>
        <v>29</v>
      </c>
      <c r="BA53" s="162">
        <f t="shared" si="20"/>
        <v>4</v>
      </c>
      <c r="BB53" s="162">
        <f t="shared" si="21"/>
        <v>0</v>
      </c>
      <c r="BC53" s="162">
        <f t="shared" si="22"/>
        <v>20</v>
      </c>
    </row>
    <row r="54" spans="2:55" ht="10.5" thickTop="1" thickBot="1">
      <c r="B54" s="184">
        <v>879</v>
      </c>
      <c r="G54" s="161">
        <v>1508</v>
      </c>
      <c r="L54" s="161">
        <v>1766</v>
      </c>
      <c r="Q54" s="167">
        <v>2086</v>
      </c>
      <c r="V54" s="167">
        <v>630</v>
      </c>
      <c r="AA54" s="161">
        <v>795</v>
      </c>
      <c r="AF54" s="176">
        <v>1114</v>
      </c>
      <c r="AK54" s="167">
        <v>1586</v>
      </c>
      <c r="AM54" s="162" t="s">
        <v>645</v>
      </c>
      <c r="AN54" s="162" t="s">
        <v>540</v>
      </c>
      <c r="AO54" s="162">
        <v>0</v>
      </c>
      <c r="AP54" s="162">
        <v>0</v>
      </c>
      <c r="AQ54" s="162">
        <v>0</v>
      </c>
      <c r="AR54" s="162">
        <v>0</v>
      </c>
      <c r="AS54" s="162">
        <v>0</v>
      </c>
      <c r="AT54" s="162">
        <v>0</v>
      </c>
      <c r="AU54" s="162">
        <v>0</v>
      </c>
      <c r="AV54" s="162">
        <v>0</v>
      </c>
      <c r="AW54" s="162">
        <f t="shared" si="16"/>
        <v>0</v>
      </c>
      <c r="AX54" s="162">
        <f t="shared" si="24"/>
        <v>0</v>
      </c>
      <c r="AY54" s="163">
        <f t="shared" si="18"/>
        <v>0</v>
      </c>
      <c r="AZ54" s="162">
        <f t="shared" si="19"/>
        <v>29</v>
      </c>
      <c r="BA54" s="162">
        <f t="shared" si="20"/>
        <v>36</v>
      </c>
      <c r="BB54" s="162">
        <f t="shared" si="21"/>
        <v>0</v>
      </c>
      <c r="BC54" s="162">
        <f t="shared" si="22"/>
        <v>0</v>
      </c>
    </row>
    <row r="55" spans="2:55" ht="10.5" thickTop="1" thickBot="1">
      <c r="B55" s="184"/>
      <c r="Q55" s="167"/>
      <c r="V55" s="167"/>
      <c r="AK55" s="167"/>
      <c r="AM55" s="162" t="s">
        <v>646</v>
      </c>
      <c r="AN55" s="162" t="s">
        <v>647</v>
      </c>
      <c r="AO55" s="162">
        <v>0</v>
      </c>
      <c r="AP55" s="162">
        <v>0</v>
      </c>
      <c r="AQ55" s="162">
        <v>0</v>
      </c>
      <c r="AR55" s="162">
        <v>0</v>
      </c>
      <c r="AS55" s="162">
        <v>0</v>
      </c>
      <c r="AT55" s="162">
        <v>0</v>
      </c>
      <c r="AU55" s="162">
        <v>0</v>
      </c>
      <c r="AV55" s="162">
        <v>0</v>
      </c>
      <c r="AW55" s="162">
        <f t="shared" si="16"/>
        <v>0</v>
      </c>
      <c r="AX55" s="162">
        <f t="shared" si="24"/>
        <v>0</v>
      </c>
      <c r="AY55" s="163">
        <f t="shared" si="18"/>
        <v>0</v>
      </c>
      <c r="AZ55" s="162">
        <f t="shared" si="19"/>
        <v>29</v>
      </c>
      <c r="BA55" s="162">
        <f t="shared" si="20"/>
        <v>36</v>
      </c>
      <c r="BB55" s="162">
        <f t="shared" si="21"/>
        <v>0</v>
      </c>
      <c r="BC55" s="162">
        <f t="shared" si="22"/>
        <v>0</v>
      </c>
    </row>
    <row r="56" spans="2:55" ht="10.5" thickTop="1" thickBot="1">
      <c r="B56" s="184" t="s">
        <v>80</v>
      </c>
      <c r="G56" s="161" t="s">
        <v>3</v>
      </c>
      <c r="L56" s="161" t="s">
        <v>376</v>
      </c>
      <c r="Q56" s="167" t="s">
        <v>370</v>
      </c>
      <c r="V56" s="167" t="s">
        <v>1021</v>
      </c>
      <c r="AA56" s="161" t="s">
        <v>207</v>
      </c>
      <c r="AF56" s="176" t="s">
        <v>371</v>
      </c>
      <c r="AK56" s="167" t="s">
        <v>370</v>
      </c>
      <c r="AM56" s="162" t="s">
        <v>648</v>
      </c>
      <c r="AN56" s="162" t="s">
        <v>74</v>
      </c>
      <c r="AO56" s="162">
        <v>0</v>
      </c>
      <c r="AP56" s="162">
        <v>0</v>
      </c>
      <c r="AQ56" s="162">
        <v>0</v>
      </c>
      <c r="AR56" s="162">
        <v>0</v>
      </c>
      <c r="AS56" s="162">
        <v>0</v>
      </c>
      <c r="AT56" s="162">
        <v>0</v>
      </c>
      <c r="AU56" s="162">
        <v>0</v>
      </c>
      <c r="AV56" s="162">
        <v>0</v>
      </c>
      <c r="AW56" s="162">
        <f t="shared" si="16"/>
        <v>0</v>
      </c>
      <c r="AX56" s="162">
        <f t="shared" si="24"/>
        <v>0</v>
      </c>
      <c r="AY56" s="163">
        <f t="shared" si="18"/>
        <v>0</v>
      </c>
      <c r="AZ56" s="162">
        <f t="shared" si="19"/>
        <v>29</v>
      </c>
      <c r="BA56" s="162">
        <f t="shared" si="20"/>
        <v>36</v>
      </c>
      <c r="BB56" s="162">
        <f t="shared" si="21"/>
        <v>0</v>
      </c>
      <c r="BC56" s="162">
        <f t="shared" si="22"/>
        <v>0</v>
      </c>
    </row>
    <row r="57" spans="2:55" ht="10.5" thickTop="1" thickBot="1">
      <c r="B57" s="184" t="s">
        <v>377</v>
      </c>
      <c r="G57" s="161" t="s">
        <v>380</v>
      </c>
      <c r="L57" s="161" t="s">
        <v>369</v>
      </c>
      <c r="Q57" s="167" t="s">
        <v>372</v>
      </c>
      <c r="V57" s="167" t="s">
        <v>377</v>
      </c>
      <c r="AA57" s="161" t="s">
        <v>380</v>
      </c>
      <c r="AF57" s="176" t="s">
        <v>369</v>
      </c>
      <c r="AK57" s="167" t="s">
        <v>543</v>
      </c>
      <c r="AM57" s="162" t="s">
        <v>649</v>
      </c>
      <c r="AN57" s="162" t="s">
        <v>75</v>
      </c>
      <c r="AO57" s="162">
        <v>0</v>
      </c>
      <c r="AP57" s="162">
        <v>0</v>
      </c>
      <c r="AQ57" s="162">
        <v>0</v>
      </c>
      <c r="AR57" s="162">
        <v>0</v>
      </c>
      <c r="AS57" s="162">
        <v>0</v>
      </c>
      <c r="AT57" s="162">
        <v>0</v>
      </c>
      <c r="AU57" s="162">
        <v>0</v>
      </c>
      <c r="AV57" s="162">
        <v>0</v>
      </c>
      <c r="AW57" s="162">
        <f t="shared" si="16"/>
        <v>0</v>
      </c>
      <c r="AX57" s="162">
        <f t="shared" si="24"/>
        <v>0</v>
      </c>
      <c r="AY57" s="163">
        <f t="shared" si="18"/>
        <v>0</v>
      </c>
      <c r="AZ57" s="162">
        <f t="shared" si="19"/>
        <v>29</v>
      </c>
      <c r="BA57" s="162">
        <f t="shared" si="20"/>
        <v>36</v>
      </c>
      <c r="BB57" s="162">
        <f t="shared" si="21"/>
        <v>0</v>
      </c>
      <c r="BC57" s="162">
        <f t="shared" si="22"/>
        <v>0</v>
      </c>
    </row>
    <row r="58" spans="2:55" ht="10.5" thickTop="1" thickBot="1">
      <c r="B58" s="184">
        <v>5</v>
      </c>
      <c r="G58" s="161">
        <v>5</v>
      </c>
      <c r="L58" s="161">
        <v>5</v>
      </c>
      <c r="Q58" s="167">
        <v>5</v>
      </c>
      <c r="V58" s="167">
        <v>5</v>
      </c>
      <c r="AA58" s="161">
        <v>5</v>
      </c>
      <c r="AF58" s="176">
        <v>5</v>
      </c>
      <c r="AK58" s="167">
        <v>5</v>
      </c>
      <c r="AM58" s="162" t="s">
        <v>650</v>
      </c>
      <c r="AN58" s="162" t="s">
        <v>76</v>
      </c>
      <c r="AO58" s="162">
        <v>0</v>
      </c>
      <c r="AP58" s="162">
        <v>0</v>
      </c>
      <c r="AQ58" s="162">
        <v>0</v>
      </c>
      <c r="AR58" s="162">
        <v>0</v>
      </c>
      <c r="AS58" s="162">
        <v>0</v>
      </c>
      <c r="AT58" s="162">
        <v>0</v>
      </c>
      <c r="AU58" s="162">
        <v>0</v>
      </c>
      <c r="AV58" s="162">
        <v>0</v>
      </c>
      <c r="AW58" s="162">
        <f t="shared" si="16"/>
        <v>0</v>
      </c>
      <c r="AX58" s="162">
        <f t="shared" si="24"/>
        <v>0</v>
      </c>
      <c r="AY58" s="163">
        <f t="shared" si="18"/>
        <v>0</v>
      </c>
      <c r="AZ58" s="162">
        <f t="shared" si="19"/>
        <v>29</v>
      </c>
      <c r="BA58" s="162">
        <f t="shared" si="20"/>
        <v>36</v>
      </c>
      <c r="BB58" s="162">
        <f t="shared" si="21"/>
        <v>0</v>
      </c>
      <c r="BC58" s="162">
        <f t="shared" si="22"/>
        <v>0</v>
      </c>
    </row>
    <row r="59" spans="2:55" ht="10.5" thickTop="1" thickBot="1">
      <c r="B59" s="184">
        <v>32157</v>
      </c>
      <c r="G59" s="161">
        <v>7525</v>
      </c>
      <c r="L59" s="161">
        <v>2756</v>
      </c>
      <c r="Q59" s="167">
        <v>793</v>
      </c>
      <c r="V59" s="167">
        <v>3815</v>
      </c>
      <c r="AA59" s="161">
        <v>3027</v>
      </c>
      <c r="AF59" s="176">
        <v>1206</v>
      </c>
      <c r="AK59" s="167">
        <v>588</v>
      </c>
      <c r="AM59" s="162" t="s">
        <v>651</v>
      </c>
      <c r="AN59" s="162" t="s">
        <v>77</v>
      </c>
      <c r="AO59" s="162">
        <v>0</v>
      </c>
      <c r="AP59" s="162">
        <v>0</v>
      </c>
      <c r="AQ59" s="162">
        <v>0</v>
      </c>
      <c r="AR59" s="162">
        <v>0</v>
      </c>
      <c r="AS59" s="162">
        <v>0</v>
      </c>
      <c r="AT59" s="162">
        <v>0</v>
      </c>
      <c r="AU59" s="162">
        <v>0</v>
      </c>
      <c r="AV59" s="162">
        <v>0</v>
      </c>
      <c r="AW59" s="162">
        <f t="shared" si="16"/>
        <v>0</v>
      </c>
      <c r="AX59" s="162">
        <f t="shared" si="24"/>
        <v>0</v>
      </c>
      <c r="AY59" s="163">
        <f t="shared" si="18"/>
        <v>0</v>
      </c>
      <c r="AZ59" s="162">
        <f t="shared" si="19"/>
        <v>29</v>
      </c>
      <c r="BA59" s="162">
        <f t="shared" si="20"/>
        <v>36</v>
      </c>
      <c r="BB59" s="162">
        <f t="shared" si="21"/>
        <v>0</v>
      </c>
      <c r="BC59" s="162">
        <f t="shared" si="22"/>
        <v>0</v>
      </c>
    </row>
    <row r="60" spans="2:55" ht="10.5" thickTop="1" thickBot="1">
      <c r="B60" s="184">
        <v>881.9</v>
      </c>
      <c r="G60" s="161">
        <v>1401.8</v>
      </c>
      <c r="L60" s="161">
        <v>1724.9</v>
      </c>
      <c r="Q60" s="167">
        <v>2109</v>
      </c>
      <c r="V60" s="167">
        <v>613</v>
      </c>
      <c r="AA60" s="161">
        <v>682.4</v>
      </c>
      <c r="AF60" s="176">
        <v>1022.8</v>
      </c>
      <c r="AK60" s="167">
        <v>1312.3</v>
      </c>
      <c r="AM60" s="162" t="s">
        <v>652</v>
      </c>
      <c r="AN60" s="162" t="s">
        <v>78</v>
      </c>
      <c r="AO60" s="162">
        <v>0</v>
      </c>
      <c r="AP60" s="162">
        <v>11</v>
      </c>
      <c r="AQ60" s="162">
        <v>0</v>
      </c>
      <c r="AR60" s="162">
        <v>0</v>
      </c>
      <c r="AS60" s="162">
        <v>5</v>
      </c>
      <c r="AT60" s="162">
        <v>0</v>
      </c>
      <c r="AU60" s="162">
        <v>1</v>
      </c>
      <c r="AV60" s="162">
        <v>0</v>
      </c>
      <c r="AW60" s="162">
        <f t="shared" si="16"/>
        <v>11</v>
      </c>
      <c r="AX60" s="162">
        <f t="shared" si="24"/>
        <v>6</v>
      </c>
      <c r="AY60" s="163">
        <f t="shared" si="18"/>
        <v>17</v>
      </c>
      <c r="AZ60" s="162">
        <f t="shared" si="19"/>
        <v>15</v>
      </c>
      <c r="BA60" s="162">
        <f t="shared" si="20"/>
        <v>24</v>
      </c>
      <c r="BB60" s="162">
        <f t="shared" si="21"/>
        <v>0</v>
      </c>
      <c r="BC60" s="162">
        <f t="shared" si="22"/>
        <v>0</v>
      </c>
    </row>
    <row r="61" spans="2:55" ht="10.5" thickTop="1" thickBot="1">
      <c r="B61" s="184" t="s">
        <v>1667</v>
      </c>
      <c r="G61" s="161" t="s">
        <v>547</v>
      </c>
      <c r="L61" s="161" t="s">
        <v>1635</v>
      </c>
      <c r="Q61" s="167" t="s">
        <v>356</v>
      </c>
      <c r="V61" s="167" t="s">
        <v>1647</v>
      </c>
      <c r="AA61" s="161" t="s">
        <v>1652</v>
      </c>
      <c r="AF61" s="176" t="s">
        <v>589</v>
      </c>
      <c r="AK61" s="167" t="s">
        <v>31</v>
      </c>
      <c r="AM61" s="162" t="s">
        <v>653</v>
      </c>
      <c r="AN61" s="162" t="s">
        <v>79</v>
      </c>
      <c r="AO61" s="162">
        <v>0</v>
      </c>
      <c r="AP61" s="162">
        <v>0</v>
      </c>
      <c r="AQ61" s="162">
        <v>0</v>
      </c>
      <c r="AR61" s="162">
        <v>0</v>
      </c>
      <c r="AS61" s="162"/>
      <c r="AT61" s="162">
        <v>0</v>
      </c>
      <c r="AU61" s="162">
        <v>0</v>
      </c>
      <c r="AV61" s="162">
        <v>0</v>
      </c>
      <c r="AW61" s="162">
        <f t="shared" si="16"/>
        <v>0</v>
      </c>
      <c r="AX61" s="162">
        <f t="shared" si="24"/>
        <v>0</v>
      </c>
      <c r="AY61" s="163">
        <f t="shared" si="18"/>
        <v>0</v>
      </c>
      <c r="AZ61" s="162">
        <f t="shared" si="19"/>
        <v>29</v>
      </c>
      <c r="BA61" s="162">
        <f t="shared" si="20"/>
        <v>36</v>
      </c>
      <c r="BB61" s="162">
        <f t="shared" si="21"/>
        <v>0</v>
      </c>
      <c r="BC61" s="162">
        <f t="shared" si="22"/>
        <v>0</v>
      </c>
    </row>
    <row r="62" spans="2:55" ht="10.5" thickTop="1" thickBot="1">
      <c r="B62" s="184" t="s">
        <v>1061</v>
      </c>
      <c r="G62" s="161" t="s">
        <v>981</v>
      </c>
      <c r="L62" s="161" t="s">
        <v>955</v>
      </c>
      <c r="Q62" s="167" t="s">
        <v>1073</v>
      </c>
      <c r="V62" s="167" t="s">
        <v>1648</v>
      </c>
      <c r="AA62" s="161" t="s">
        <v>1651</v>
      </c>
      <c r="AF62" s="176" t="s">
        <v>1007</v>
      </c>
      <c r="AK62" s="167" t="s">
        <v>986</v>
      </c>
      <c r="AM62" s="162" t="s">
        <v>654</v>
      </c>
      <c r="AN62" s="162" t="s">
        <v>80</v>
      </c>
      <c r="AO62" s="162">
        <v>12</v>
      </c>
      <c r="AP62" s="162">
        <v>0</v>
      </c>
      <c r="AQ62" s="162">
        <v>0</v>
      </c>
      <c r="AR62" s="162">
        <v>0</v>
      </c>
      <c r="AS62" s="162">
        <v>0</v>
      </c>
      <c r="AT62" s="162">
        <v>0</v>
      </c>
      <c r="AU62" s="162">
        <v>0</v>
      </c>
      <c r="AV62" s="162">
        <v>0</v>
      </c>
      <c r="AW62" s="162">
        <f t="shared" si="16"/>
        <v>12</v>
      </c>
      <c r="AX62" s="162">
        <f t="shared" ref="AX62:AX93" si="25">AS62+AT62+AU62+AV62</f>
        <v>0</v>
      </c>
      <c r="AY62" s="163">
        <f t="shared" si="18"/>
        <v>12</v>
      </c>
      <c r="AZ62" s="162">
        <f t="shared" si="19"/>
        <v>12</v>
      </c>
      <c r="BA62" s="162">
        <f t="shared" si="20"/>
        <v>36</v>
      </c>
      <c r="BB62" s="162">
        <f t="shared" si="21"/>
        <v>0</v>
      </c>
      <c r="BC62" s="162">
        <f t="shared" si="22"/>
        <v>0</v>
      </c>
    </row>
    <row r="63" spans="2:55" ht="10.5" thickTop="1" thickBot="1">
      <c r="B63" s="184">
        <v>8</v>
      </c>
      <c r="G63" s="161">
        <v>13</v>
      </c>
      <c r="L63" s="161">
        <v>17</v>
      </c>
      <c r="Q63" s="167" t="s">
        <v>1699</v>
      </c>
      <c r="V63" s="167">
        <v>5</v>
      </c>
      <c r="AA63" s="161">
        <v>6</v>
      </c>
      <c r="AF63" s="176">
        <v>9</v>
      </c>
      <c r="AK63" s="167">
        <v>13</v>
      </c>
      <c r="AM63" s="162" t="s">
        <v>655</v>
      </c>
      <c r="AN63" s="162" t="s">
        <v>81</v>
      </c>
      <c r="AO63" s="162">
        <v>0</v>
      </c>
      <c r="AP63" s="162">
        <v>0</v>
      </c>
      <c r="AQ63" s="162">
        <v>0</v>
      </c>
      <c r="AR63" s="162">
        <v>0</v>
      </c>
      <c r="AS63" s="162">
        <v>0</v>
      </c>
      <c r="AT63" s="162">
        <v>0</v>
      </c>
      <c r="AU63" s="162">
        <v>0</v>
      </c>
      <c r="AV63" s="162">
        <v>0</v>
      </c>
      <c r="AW63" s="162">
        <f t="shared" si="16"/>
        <v>0</v>
      </c>
      <c r="AX63" s="162">
        <f t="shared" si="25"/>
        <v>0</v>
      </c>
      <c r="AY63" s="163">
        <f t="shared" si="18"/>
        <v>0</v>
      </c>
      <c r="AZ63" s="162">
        <f t="shared" si="19"/>
        <v>29</v>
      </c>
      <c r="BA63" s="162">
        <f t="shared" si="20"/>
        <v>36</v>
      </c>
      <c r="BB63" s="162">
        <f t="shared" si="21"/>
        <v>0</v>
      </c>
      <c r="BC63" s="162">
        <f t="shared" si="22"/>
        <v>0</v>
      </c>
    </row>
    <row r="64" spans="2:55" ht="10.5" thickTop="1" thickBot="1">
      <c r="B64" s="184">
        <v>792</v>
      </c>
      <c r="G64" s="161">
        <v>1294</v>
      </c>
      <c r="L64" s="161">
        <v>1675</v>
      </c>
      <c r="Q64" s="167">
        <v>2088</v>
      </c>
      <c r="V64" s="167">
        <v>544</v>
      </c>
      <c r="AA64" s="161">
        <v>649</v>
      </c>
      <c r="AF64" s="176">
        <v>872</v>
      </c>
      <c r="AK64" s="167">
        <v>1312</v>
      </c>
      <c r="AM64" s="162" t="s">
        <v>656</v>
      </c>
      <c r="AN64" s="162" t="s">
        <v>82</v>
      </c>
      <c r="AO64" s="162">
        <v>0</v>
      </c>
      <c r="AP64" s="162">
        <v>0</v>
      </c>
      <c r="AQ64" s="162">
        <v>0</v>
      </c>
      <c r="AR64" s="162">
        <v>0</v>
      </c>
      <c r="AS64" s="162">
        <v>0</v>
      </c>
      <c r="AT64" s="162">
        <v>0</v>
      </c>
      <c r="AU64" s="162">
        <v>0</v>
      </c>
      <c r="AV64" s="162">
        <v>0</v>
      </c>
      <c r="AW64" s="162">
        <f t="shared" si="16"/>
        <v>0</v>
      </c>
      <c r="AX64" s="162">
        <f t="shared" si="25"/>
        <v>0</v>
      </c>
      <c r="AY64" s="163">
        <f t="shared" si="18"/>
        <v>0</v>
      </c>
      <c r="AZ64" s="162">
        <f t="shared" si="19"/>
        <v>29</v>
      </c>
      <c r="BA64" s="162">
        <f t="shared" si="20"/>
        <v>36</v>
      </c>
      <c r="BB64" s="162">
        <f t="shared" si="21"/>
        <v>0</v>
      </c>
      <c r="BC64" s="162">
        <f t="shared" si="22"/>
        <v>0</v>
      </c>
    </row>
    <row r="65" spans="2:55" ht="10.5" thickTop="1" thickBot="1">
      <c r="B65" s="184"/>
      <c r="Q65" s="167"/>
      <c r="V65" s="167"/>
      <c r="AK65" s="167"/>
      <c r="AM65" s="162" t="s">
        <v>657</v>
      </c>
      <c r="AN65" s="162" t="s">
        <v>83</v>
      </c>
      <c r="AO65" s="162">
        <v>0</v>
      </c>
      <c r="AP65" s="162">
        <v>0</v>
      </c>
      <c r="AQ65" s="162">
        <v>0</v>
      </c>
      <c r="AR65" s="162">
        <v>0</v>
      </c>
      <c r="AS65" s="162">
        <v>0</v>
      </c>
      <c r="AT65" s="162">
        <v>0</v>
      </c>
      <c r="AU65" s="162">
        <v>0</v>
      </c>
      <c r="AV65" s="162">
        <v>0</v>
      </c>
      <c r="AW65" s="162">
        <f t="shared" si="16"/>
        <v>0</v>
      </c>
      <c r="AX65" s="162">
        <f t="shared" si="25"/>
        <v>0</v>
      </c>
      <c r="AY65" s="163">
        <f t="shared" si="18"/>
        <v>0</v>
      </c>
      <c r="AZ65" s="162">
        <f t="shared" si="19"/>
        <v>29</v>
      </c>
      <c r="BA65" s="162">
        <f t="shared" si="20"/>
        <v>36</v>
      </c>
      <c r="BB65" s="162">
        <f t="shared" si="21"/>
        <v>0</v>
      </c>
      <c r="BC65" s="162">
        <f t="shared" si="22"/>
        <v>0</v>
      </c>
    </row>
    <row r="66" spans="2:55" ht="10.5" thickTop="1" thickBot="1">
      <c r="B66" s="184" t="s">
        <v>1668</v>
      </c>
      <c r="G66" s="161" t="s">
        <v>78</v>
      </c>
      <c r="L66" s="161" t="s">
        <v>266</v>
      </c>
      <c r="Q66" s="167" t="s">
        <v>14</v>
      </c>
      <c r="V66" s="167" t="s">
        <v>33</v>
      </c>
      <c r="AA66" s="161" t="s">
        <v>155</v>
      </c>
      <c r="AF66" s="176" t="s">
        <v>144</v>
      </c>
      <c r="AK66" s="167" t="s">
        <v>155</v>
      </c>
      <c r="AM66" s="162" t="s">
        <v>658</v>
      </c>
      <c r="AN66" s="162" t="s">
        <v>84</v>
      </c>
      <c r="AO66" s="162">
        <v>0</v>
      </c>
      <c r="AP66" s="162">
        <v>0</v>
      </c>
      <c r="AQ66" s="162">
        <v>0</v>
      </c>
      <c r="AR66" s="162">
        <v>0</v>
      </c>
      <c r="AS66" s="162">
        <v>0</v>
      </c>
      <c r="AT66" s="162">
        <v>0</v>
      </c>
      <c r="AU66" s="162">
        <v>0</v>
      </c>
      <c r="AV66" s="162">
        <v>0</v>
      </c>
      <c r="AW66" s="162">
        <f t="shared" si="16"/>
        <v>0</v>
      </c>
      <c r="AX66" s="162">
        <f t="shared" si="25"/>
        <v>0</v>
      </c>
      <c r="AY66" s="163">
        <f t="shared" si="18"/>
        <v>0</v>
      </c>
      <c r="AZ66" s="162">
        <f t="shared" si="19"/>
        <v>29</v>
      </c>
      <c r="BA66" s="162">
        <f t="shared" si="20"/>
        <v>36</v>
      </c>
      <c r="BB66" s="162">
        <f t="shared" si="21"/>
        <v>0</v>
      </c>
      <c r="BC66" s="162">
        <f t="shared" si="22"/>
        <v>0</v>
      </c>
    </row>
    <row r="67" spans="2:55" ht="10.5" thickTop="1" thickBot="1">
      <c r="B67" s="184" t="s">
        <v>377</v>
      </c>
      <c r="G67" s="161" t="s">
        <v>380</v>
      </c>
      <c r="L67" s="161" t="s">
        <v>368</v>
      </c>
      <c r="Q67" s="167" t="s">
        <v>543</v>
      </c>
      <c r="V67" s="167" t="s">
        <v>378</v>
      </c>
      <c r="AA67" s="161" t="s">
        <v>380</v>
      </c>
      <c r="AF67" s="176" t="s">
        <v>369</v>
      </c>
      <c r="AK67" s="167" t="s">
        <v>543</v>
      </c>
      <c r="AM67" s="162" t="s">
        <v>659</v>
      </c>
      <c r="AN67" s="162" t="s">
        <v>85</v>
      </c>
      <c r="AO67" s="162">
        <v>0</v>
      </c>
      <c r="AP67" s="162">
        <v>0</v>
      </c>
      <c r="AQ67" s="162">
        <v>0</v>
      </c>
      <c r="AR67" s="162">
        <v>0</v>
      </c>
      <c r="AS67" s="162">
        <v>0</v>
      </c>
      <c r="AT67" s="162">
        <v>0</v>
      </c>
      <c r="AU67" s="162">
        <v>0</v>
      </c>
      <c r="AV67" s="162">
        <v>0</v>
      </c>
      <c r="AW67" s="162">
        <f t="shared" si="16"/>
        <v>0</v>
      </c>
      <c r="AX67" s="162">
        <f t="shared" si="25"/>
        <v>0</v>
      </c>
      <c r="AY67" s="163">
        <f t="shared" si="18"/>
        <v>0</v>
      </c>
      <c r="AZ67" s="162">
        <f t="shared" si="19"/>
        <v>29</v>
      </c>
      <c r="BA67" s="162">
        <f t="shared" si="20"/>
        <v>36</v>
      </c>
      <c r="BB67" s="162">
        <f t="shared" si="21"/>
        <v>0</v>
      </c>
      <c r="BC67" s="162">
        <f t="shared" si="22"/>
        <v>0</v>
      </c>
    </row>
    <row r="68" spans="2:55" ht="10.5" thickTop="1" thickBot="1">
      <c r="B68" s="184">
        <v>6</v>
      </c>
      <c r="G68" s="161">
        <v>6</v>
      </c>
      <c r="L68" s="161">
        <v>6</v>
      </c>
      <c r="Q68" s="167">
        <v>6</v>
      </c>
      <c r="V68" s="167">
        <v>6</v>
      </c>
      <c r="AA68" s="161">
        <v>6</v>
      </c>
      <c r="AF68" s="176">
        <v>6</v>
      </c>
      <c r="AK68" s="167">
        <v>6</v>
      </c>
      <c r="AM68" s="162" t="s">
        <v>660</v>
      </c>
      <c r="AN68" s="162" t="s">
        <v>86</v>
      </c>
      <c r="AO68" s="162">
        <v>0</v>
      </c>
      <c r="AP68" s="162">
        <v>0</v>
      </c>
      <c r="AQ68" s="162">
        <v>0</v>
      </c>
      <c r="AR68" s="162">
        <v>0</v>
      </c>
      <c r="AS68" s="162">
        <v>0</v>
      </c>
      <c r="AT68" s="162">
        <v>0</v>
      </c>
      <c r="AU68" s="162">
        <v>0</v>
      </c>
      <c r="AV68" s="162">
        <v>0</v>
      </c>
      <c r="AW68" s="162">
        <f t="shared" ref="AW68:AW131" si="26">AR68+AQ68+AP68+AO68</f>
        <v>0</v>
      </c>
      <c r="AX68" s="162">
        <f t="shared" si="25"/>
        <v>0</v>
      </c>
      <c r="AY68" s="163">
        <f t="shared" si="18"/>
        <v>0</v>
      </c>
      <c r="AZ68" s="162">
        <f t="shared" si="19"/>
        <v>29</v>
      </c>
      <c r="BA68" s="162">
        <f t="shared" si="20"/>
        <v>36</v>
      </c>
      <c r="BB68" s="162">
        <f t="shared" si="21"/>
        <v>0</v>
      </c>
      <c r="BC68" s="162">
        <f t="shared" si="22"/>
        <v>0</v>
      </c>
    </row>
    <row r="69" spans="2:55" ht="10.5" thickTop="1" thickBot="1">
      <c r="B69" s="184">
        <v>33955</v>
      </c>
      <c r="G69" s="161">
        <v>9535</v>
      </c>
      <c r="L69" s="161">
        <v>3208</v>
      </c>
      <c r="Q69" s="167">
        <v>823</v>
      </c>
      <c r="V69" s="167">
        <v>4029</v>
      </c>
      <c r="AA69" s="161">
        <v>3261</v>
      </c>
      <c r="AF69" s="176">
        <v>1238</v>
      </c>
      <c r="AK69" s="167">
        <v>793</v>
      </c>
      <c r="AM69" s="162" t="s">
        <v>661</v>
      </c>
      <c r="AN69" s="162" t="s">
        <v>87</v>
      </c>
      <c r="AO69" s="162">
        <v>0</v>
      </c>
      <c r="AP69" s="162">
        <v>0</v>
      </c>
      <c r="AQ69" s="162">
        <v>0</v>
      </c>
      <c r="AR69" s="162">
        <v>0</v>
      </c>
      <c r="AS69" s="162">
        <v>0</v>
      </c>
      <c r="AT69" s="162">
        <v>0</v>
      </c>
      <c r="AU69" s="162">
        <v>0</v>
      </c>
      <c r="AV69" s="162">
        <v>0</v>
      </c>
      <c r="AW69" s="162">
        <f t="shared" si="26"/>
        <v>0</v>
      </c>
      <c r="AX69" s="162">
        <f t="shared" si="25"/>
        <v>0</v>
      </c>
      <c r="AY69" s="163">
        <f t="shared" ref="AY69:AY132" si="27">AX69+AW69</f>
        <v>0</v>
      </c>
      <c r="AZ69" s="162">
        <f t="shared" ref="AZ69:AZ132" si="28">RANK(AW69,AW$4:AW$349)</f>
        <v>29</v>
      </c>
      <c r="BA69" s="162">
        <f t="shared" ref="BA69:BA132" si="29">RANK(AX69,AX$4:AX$349)</f>
        <v>36</v>
      </c>
      <c r="BB69" s="162">
        <f t="shared" ref="BB69:BB132" si="30">IF(AZ69=1,32,IF(AZ69=2,28,IF(AZ69=3,24,IF(AZ69=4,20,IF(AZ69=5,16,IF(AZ69=6,12,IF(AZ69=7,8,IF(AZ69=8,4,0))))))))</f>
        <v>0</v>
      </c>
      <c r="BC69" s="162">
        <f t="shared" ref="BC69:BC132" si="31">IF(BA69=1,32,IF(BA69=2,28,IF(BA69=3,24,IF(BA69=4,20,IF(BA69=5,16,IF(BA69=6,12,IF(BA69=7,8,IF(BA69=8,4,0))))))))</f>
        <v>0</v>
      </c>
    </row>
    <row r="70" spans="2:55" ht="10.5" thickTop="1" thickBot="1">
      <c r="B70" s="184">
        <v>859.3</v>
      </c>
      <c r="G70" s="161">
        <v>1326.5</v>
      </c>
      <c r="L70" s="161">
        <v>1678.3</v>
      </c>
      <c r="Q70" s="167">
        <v>2099.1</v>
      </c>
      <c r="V70" s="167">
        <v>596</v>
      </c>
      <c r="AA70" s="161">
        <v>658.8</v>
      </c>
      <c r="AF70" s="176">
        <v>1013.7</v>
      </c>
      <c r="AK70" s="167">
        <v>1198.5</v>
      </c>
      <c r="AM70" s="162" t="s">
        <v>662</v>
      </c>
      <c r="AN70" s="162" t="s">
        <v>88</v>
      </c>
      <c r="AO70" s="162">
        <v>0</v>
      </c>
      <c r="AP70" s="162">
        <v>0</v>
      </c>
      <c r="AQ70" s="162">
        <v>0</v>
      </c>
      <c r="AR70" s="162">
        <v>0</v>
      </c>
      <c r="AS70" s="162">
        <v>0</v>
      </c>
      <c r="AT70" s="162">
        <v>0</v>
      </c>
      <c r="AU70" s="162">
        <v>0</v>
      </c>
      <c r="AV70" s="162">
        <v>0</v>
      </c>
      <c r="AW70" s="162">
        <f t="shared" si="26"/>
        <v>0</v>
      </c>
      <c r="AX70" s="162">
        <f t="shared" si="25"/>
        <v>0</v>
      </c>
      <c r="AY70" s="163">
        <f t="shared" si="27"/>
        <v>0</v>
      </c>
      <c r="AZ70" s="162">
        <f t="shared" si="28"/>
        <v>29</v>
      </c>
      <c r="BA70" s="162">
        <f t="shared" si="29"/>
        <v>36</v>
      </c>
      <c r="BB70" s="162">
        <f t="shared" si="30"/>
        <v>0</v>
      </c>
      <c r="BC70" s="162">
        <f t="shared" si="31"/>
        <v>0</v>
      </c>
    </row>
    <row r="71" spans="2:55" ht="10.5" thickTop="1" thickBot="1">
      <c r="B71" s="184" t="s">
        <v>1665</v>
      </c>
      <c r="G71" s="161" t="s">
        <v>1624</v>
      </c>
      <c r="L71" s="161" t="s">
        <v>571</v>
      </c>
      <c r="Q71" s="167" t="s">
        <v>588</v>
      </c>
      <c r="V71" s="167" t="s">
        <v>1024</v>
      </c>
      <c r="AA71" s="161" t="s">
        <v>16</v>
      </c>
      <c r="AF71" s="176" t="s">
        <v>567</v>
      </c>
      <c r="AK71" s="167" t="s">
        <v>988</v>
      </c>
      <c r="AM71" s="162" t="s">
        <v>663</v>
      </c>
      <c r="AN71" s="162" t="s">
        <v>89</v>
      </c>
      <c r="AO71" s="162">
        <v>0</v>
      </c>
      <c r="AP71" s="162">
        <v>0</v>
      </c>
      <c r="AQ71" s="162">
        <v>0</v>
      </c>
      <c r="AR71" s="162">
        <v>0</v>
      </c>
      <c r="AS71" s="162">
        <v>0</v>
      </c>
      <c r="AT71" s="162">
        <v>0</v>
      </c>
      <c r="AU71" s="162">
        <v>0</v>
      </c>
      <c r="AV71" s="162">
        <v>0</v>
      </c>
      <c r="AW71" s="162">
        <f t="shared" si="26"/>
        <v>0</v>
      </c>
      <c r="AX71" s="162">
        <f t="shared" si="25"/>
        <v>0</v>
      </c>
      <c r="AY71" s="163">
        <f t="shared" si="27"/>
        <v>0</v>
      </c>
      <c r="AZ71" s="162">
        <f t="shared" si="28"/>
        <v>29</v>
      </c>
      <c r="BA71" s="162">
        <f t="shared" si="29"/>
        <v>36</v>
      </c>
      <c r="BB71" s="162">
        <f t="shared" si="30"/>
        <v>0</v>
      </c>
      <c r="BC71" s="162">
        <f t="shared" si="31"/>
        <v>0</v>
      </c>
    </row>
    <row r="72" spans="2:55" ht="10.5" thickTop="1" thickBot="1">
      <c r="B72" s="184" t="s">
        <v>1634</v>
      </c>
      <c r="G72" s="161" t="s">
        <v>1625</v>
      </c>
      <c r="L72" s="161" t="s">
        <v>966</v>
      </c>
      <c r="Q72" s="167" t="s">
        <v>1644</v>
      </c>
      <c r="V72" s="167" t="s">
        <v>997</v>
      </c>
      <c r="AA72" s="161" t="s">
        <v>1653</v>
      </c>
      <c r="AF72" s="176" t="s">
        <v>998</v>
      </c>
      <c r="AK72" s="167" t="s">
        <v>989</v>
      </c>
      <c r="AM72" s="162" t="s">
        <v>664</v>
      </c>
      <c r="AN72" s="162" t="s">
        <v>90</v>
      </c>
      <c r="AO72" s="162">
        <v>0</v>
      </c>
      <c r="AP72" s="162">
        <v>0</v>
      </c>
      <c r="AQ72" s="162">
        <v>0</v>
      </c>
      <c r="AR72" s="162">
        <v>0</v>
      </c>
      <c r="AS72" s="162">
        <v>8</v>
      </c>
      <c r="AT72" s="162">
        <v>0</v>
      </c>
      <c r="AU72" s="162">
        <v>0</v>
      </c>
      <c r="AV72" s="162">
        <v>0</v>
      </c>
      <c r="AW72" s="162">
        <f t="shared" si="26"/>
        <v>0</v>
      </c>
      <c r="AX72" s="162">
        <f t="shared" si="25"/>
        <v>8</v>
      </c>
      <c r="AY72" s="163">
        <f t="shared" si="27"/>
        <v>8</v>
      </c>
      <c r="AZ72" s="162">
        <f t="shared" si="28"/>
        <v>29</v>
      </c>
      <c r="BA72" s="162">
        <f t="shared" si="29"/>
        <v>16</v>
      </c>
      <c r="BB72" s="162">
        <f t="shared" si="30"/>
        <v>0</v>
      </c>
      <c r="BC72" s="162">
        <f t="shared" si="31"/>
        <v>0</v>
      </c>
    </row>
    <row r="73" spans="2:55" ht="10.5" thickTop="1" thickBot="1">
      <c r="B73" s="184">
        <v>8</v>
      </c>
      <c r="G73" s="161">
        <v>12</v>
      </c>
      <c r="L73" s="161">
        <v>17</v>
      </c>
      <c r="Q73" s="167" t="s">
        <v>1702</v>
      </c>
      <c r="V73" s="167">
        <v>6</v>
      </c>
      <c r="AA73" s="161">
        <v>7</v>
      </c>
      <c r="AF73" s="176">
        <v>10</v>
      </c>
      <c r="AK73" s="167">
        <v>12</v>
      </c>
      <c r="AM73" s="162" t="s">
        <v>665</v>
      </c>
      <c r="AN73" s="162" t="s">
        <v>91</v>
      </c>
      <c r="AO73" s="162">
        <v>0</v>
      </c>
      <c r="AP73" s="162">
        <v>0</v>
      </c>
      <c r="AQ73" s="162">
        <v>0</v>
      </c>
      <c r="AR73" s="162">
        <v>0</v>
      </c>
      <c r="AS73" s="162">
        <v>0</v>
      </c>
      <c r="AT73" s="162">
        <v>0</v>
      </c>
      <c r="AU73" s="162">
        <v>0</v>
      </c>
      <c r="AV73" s="162">
        <v>0</v>
      </c>
      <c r="AW73" s="162">
        <f t="shared" si="26"/>
        <v>0</v>
      </c>
      <c r="AX73" s="162">
        <f t="shared" si="25"/>
        <v>0</v>
      </c>
      <c r="AY73" s="163">
        <f t="shared" si="27"/>
        <v>0</v>
      </c>
      <c r="AZ73" s="162">
        <f t="shared" si="28"/>
        <v>29</v>
      </c>
      <c r="BA73" s="162">
        <f t="shared" si="29"/>
        <v>36</v>
      </c>
      <c r="BB73" s="162">
        <f t="shared" si="30"/>
        <v>0</v>
      </c>
      <c r="BC73" s="162">
        <f t="shared" si="31"/>
        <v>0</v>
      </c>
    </row>
    <row r="74" spans="2:55" ht="10.5" thickTop="1" thickBot="1">
      <c r="B74" s="184">
        <v>751</v>
      </c>
      <c r="G74" s="161">
        <v>1244</v>
      </c>
      <c r="L74" s="161">
        <v>1692</v>
      </c>
      <c r="Q74" s="167">
        <v>2070</v>
      </c>
      <c r="V74" s="167">
        <v>624</v>
      </c>
      <c r="AA74" s="161">
        <v>677</v>
      </c>
      <c r="AF74" s="176">
        <v>957</v>
      </c>
      <c r="AK74" s="167">
        <v>1173</v>
      </c>
      <c r="AM74" s="162" t="s">
        <v>666</v>
      </c>
      <c r="AN74" s="162" t="s">
        <v>92</v>
      </c>
      <c r="AO74" s="162">
        <v>0</v>
      </c>
      <c r="AP74" s="162">
        <v>0</v>
      </c>
      <c r="AQ74" s="162">
        <v>0</v>
      </c>
      <c r="AR74" s="162">
        <v>0</v>
      </c>
      <c r="AS74" s="162">
        <v>0</v>
      </c>
      <c r="AT74" s="162">
        <v>0</v>
      </c>
      <c r="AU74" s="162">
        <v>0</v>
      </c>
      <c r="AV74" s="162">
        <v>0</v>
      </c>
      <c r="AW74" s="162">
        <f t="shared" si="26"/>
        <v>0</v>
      </c>
      <c r="AX74" s="162">
        <f t="shared" si="25"/>
        <v>0</v>
      </c>
      <c r="AY74" s="163">
        <f t="shared" si="27"/>
        <v>0</v>
      </c>
      <c r="AZ74" s="162">
        <f t="shared" si="28"/>
        <v>29</v>
      </c>
      <c r="BA74" s="162">
        <f t="shared" si="29"/>
        <v>36</v>
      </c>
      <c r="BB74" s="162">
        <f t="shared" si="30"/>
        <v>0</v>
      </c>
      <c r="BC74" s="162">
        <f t="shared" si="31"/>
        <v>0</v>
      </c>
    </row>
    <row r="75" spans="2:55" ht="10.5" thickTop="1" thickBot="1">
      <c r="B75" s="184"/>
      <c r="Q75" s="167"/>
      <c r="V75" s="167"/>
      <c r="AK75" s="167"/>
      <c r="AM75" s="162" t="s">
        <v>667</v>
      </c>
      <c r="AN75" s="162" t="s">
        <v>23</v>
      </c>
      <c r="AO75" s="162">
        <v>0</v>
      </c>
      <c r="AP75" s="162">
        <v>0</v>
      </c>
      <c r="AQ75" s="162">
        <v>0</v>
      </c>
      <c r="AR75" s="162">
        <v>0</v>
      </c>
      <c r="AS75" s="162">
        <v>0</v>
      </c>
      <c r="AT75" s="162">
        <v>0</v>
      </c>
      <c r="AU75" s="162">
        <v>0</v>
      </c>
      <c r="AV75" s="162">
        <v>0</v>
      </c>
      <c r="AW75" s="162">
        <f t="shared" si="26"/>
        <v>0</v>
      </c>
      <c r="AX75" s="162">
        <f t="shared" si="25"/>
        <v>0</v>
      </c>
      <c r="AY75" s="163">
        <f t="shared" si="27"/>
        <v>0</v>
      </c>
      <c r="AZ75" s="162">
        <f t="shared" si="28"/>
        <v>29</v>
      </c>
      <c r="BA75" s="162">
        <f t="shared" si="29"/>
        <v>36</v>
      </c>
      <c r="BB75" s="162">
        <f t="shared" si="30"/>
        <v>0</v>
      </c>
      <c r="BC75" s="162">
        <f t="shared" si="31"/>
        <v>0</v>
      </c>
    </row>
    <row r="76" spans="2:55" ht="10.5" thickTop="1" thickBot="1">
      <c r="B76" s="184" t="s">
        <v>224</v>
      </c>
      <c r="G76" s="161" t="s">
        <v>33</v>
      </c>
      <c r="L76" s="161" t="s">
        <v>376</v>
      </c>
      <c r="Q76" s="167" t="s">
        <v>958</v>
      </c>
      <c r="V76" s="167" t="s">
        <v>1025</v>
      </c>
      <c r="AA76" s="161" t="s">
        <v>136</v>
      </c>
      <c r="AF76" s="176" t="s">
        <v>376</v>
      </c>
      <c r="AK76" s="167" t="s">
        <v>990</v>
      </c>
      <c r="AM76" s="162" t="s">
        <v>668</v>
      </c>
      <c r="AN76" s="162" t="s">
        <v>578</v>
      </c>
      <c r="AO76" s="162">
        <v>0</v>
      </c>
      <c r="AP76" s="162">
        <v>0</v>
      </c>
      <c r="AQ76" s="162">
        <v>0</v>
      </c>
      <c r="AR76" s="162">
        <v>0</v>
      </c>
      <c r="AS76" s="162">
        <v>0</v>
      </c>
      <c r="AT76" s="162">
        <v>0</v>
      </c>
      <c r="AU76" s="162">
        <v>0</v>
      </c>
      <c r="AV76" s="162">
        <v>0</v>
      </c>
      <c r="AW76" s="162">
        <f t="shared" si="26"/>
        <v>0</v>
      </c>
      <c r="AX76" s="162">
        <f t="shared" si="25"/>
        <v>0</v>
      </c>
      <c r="AY76" s="163">
        <f t="shared" si="27"/>
        <v>0</v>
      </c>
      <c r="AZ76" s="162">
        <f t="shared" si="28"/>
        <v>29</v>
      </c>
      <c r="BA76" s="162">
        <f t="shared" si="29"/>
        <v>36</v>
      </c>
      <c r="BB76" s="162">
        <f t="shared" si="30"/>
        <v>0</v>
      </c>
      <c r="BC76" s="162">
        <f t="shared" si="31"/>
        <v>0</v>
      </c>
    </row>
    <row r="77" spans="2:55" ht="10.5" thickTop="1" thickBot="1">
      <c r="B77" s="184" t="s">
        <v>378</v>
      </c>
      <c r="G77" s="161" t="s">
        <v>380</v>
      </c>
      <c r="L77" s="161" t="s">
        <v>368</v>
      </c>
      <c r="Q77" s="167" t="s">
        <v>372</v>
      </c>
      <c r="V77" s="167" t="s">
        <v>377</v>
      </c>
      <c r="AA77" s="161" t="s">
        <v>380</v>
      </c>
      <c r="AF77" s="176" t="s">
        <v>368</v>
      </c>
      <c r="AK77" s="167" t="s">
        <v>372</v>
      </c>
      <c r="AM77" s="162" t="s">
        <v>669</v>
      </c>
      <c r="AN77" s="162" t="s">
        <v>93</v>
      </c>
      <c r="AO77" s="162">
        <v>0</v>
      </c>
      <c r="AP77" s="162">
        <v>0</v>
      </c>
      <c r="AQ77" s="162">
        <v>0</v>
      </c>
      <c r="AR77" s="162">
        <v>0</v>
      </c>
      <c r="AS77" s="162">
        <v>0</v>
      </c>
      <c r="AT77" s="162">
        <v>0</v>
      </c>
      <c r="AU77" s="162">
        <v>0</v>
      </c>
      <c r="AV77" s="162">
        <v>0</v>
      </c>
      <c r="AW77" s="162">
        <f t="shared" si="26"/>
        <v>0</v>
      </c>
      <c r="AX77" s="162">
        <f t="shared" si="25"/>
        <v>0</v>
      </c>
      <c r="AY77" s="163">
        <f t="shared" si="27"/>
        <v>0</v>
      </c>
      <c r="AZ77" s="162">
        <f t="shared" si="28"/>
        <v>29</v>
      </c>
      <c r="BA77" s="162">
        <f t="shared" si="29"/>
        <v>36</v>
      </c>
      <c r="BB77" s="162">
        <f t="shared" si="30"/>
        <v>0</v>
      </c>
      <c r="BC77" s="162">
        <f t="shared" si="31"/>
        <v>0</v>
      </c>
    </row>
    <row r="78" spans="2:55" ht="10.5" thickTop="1" thickBot="1">
      <c r="B78" s="184">
        <v>7</v>
      </c>
      <c r="G78" s="161">
        <v>7</v>
      </c>
      <c r="L78" s="161">
        <v>7</v>
      </c>
      <c r="Q78" s="167">
        <v>7</v>
      </c>
      <c r="V78" s="167">
        <v>7</v>
      </c>
      <c r="AA78" s="161">
        <v>7</v>
      </c>
      <c r="AF78" s="176">
        <v>7</v>
      </c>
      <c r="AK78" s="167">
        <v>7</v>
      </c>
      <c r="AM78" s="162" t="s">
        <v>670</v>
      </c>
      <c r="AN78" s="162" t="s">
        <v>94</v>
      </c>
      <c r="AO78" s="162">
        <v>0</v>
      </c>
      <c r="AP78" s="162">
        <v>0</v>
      </c>
      <c r="AQ78" s="162">
        <v>0</v>
      </c>
      <c r="AR78" s="162">
        <v>0</v>
      </c>
      <c r="AS78" s="162">
        <v>0</v>
      </c>
      <c r="AT78" s="162">
        <v>0</v>
      </c>
      <c r="AU78" s="162">
        <v>0</v>
      </c>
      <c r="AV78" s="162">
        <v>0</v>
      </c>
      <c r="AW78" s="162">
        <f t="shared" si="26"/>
        <v>0</v>
      </c>
      <c r="AX78" s="162">
        <f t="shared" si="25"/>
        <v>0</v>
      </c>
      <c r="AY78" s="163">
        <f t="shared" si="27"/>
        <v>0</v>
      </c>
      <c r="AZ78" s="162">
        <f t="shared" si="28"/>
        <v>29</v>
      </c>
      <c r="BA78" s="162">
        <f t="shared" si="29"/>
        <v>36</v>
      </c>
      <c r="BB78" s="162">
        <f t="shared" si="30"/>
        <v>0</v>
      </c>
      <c r="BC78" s="162">
        <f t="shared" si="31"/>
        <v>0</v>
      </c>
    </row>
    <row r="79" spans="2:55" ht="10.5" thickTop="1" thickBot="1">
      <c r="B79" s="184">
        <v>40220</v>
      </c>
      <c r="G79" s="161">
        <v>11071</v>
      </c>
      <c r="L79" s="161">
        <v>3263</v>
      </c>
      <c r="Q79" s="167">
        <v>826</v>
      </c>
      <c r="V79" s="167">
        <v>4237</v>
      </c>
      <c r="AA79" s="161">
        <v>3381</v>
      </c>
      <c r="AF79" s="176">
        <v>1343</v>
      </c>
      <c r="AK79" s="167">
        <v>803</v>
      </c>
      <c r="AM79" s="162" t="s">
        <v>671</v>
      </c>
      <c r="AN79" s="162" t="s">
        <v>672</v>
      </c>
      <c r="AO79" s="162">
        <v>0</v>
      </c>
      <c r="AP79" s="162">
        <v>0</v>
      </c>
      <c r="AQ79" s="162">
        <v>0</v>
      </c>
      <c r="AR79" s="162">
        <v>0</v>
      </c>
      <c r="AS79" s="162">
        <v>0</v>
      </c>
      <c r="AT79" s="162">
        <v>0</v>
      </c>
      <c r="AU79" s="162">
        <v>0</v>
      </c>
      <c r="AV79" s="162">
        <v>0</v>
      </c>
      <c r="AW79" s="162">
        <f t="shared" si="26"/>
        <v>0</v>
      </c>
      <c r="AX79" s="162">
        <f t="shared" si="25"/>
        <v>0</v>
      </c>
      <c r="AY79" s="163">
        <f t="shared" si="27"/>
        <v>0</v>
      </c>
      <c r="AZ79" s="162">
        <f t="shared" si="28"/>
        <v>29</v>
      </c>
      <c r="BA79" s="162">
        <f t="shared" si="29"/>
        <v>36</v>
      </c>
      <c r="BB79" s="162">
        <f t="shared" si="30"/>
        <v>0</v>
      </c>
      <c r="BC79" s="162">
        <f t="shared" si="31"/>
        <v>0</v>
      </c>
    </row>
    <row r="80" spans="2:55" ht="10.5" thickTop="1" thickBot="1">
      <c r="B80" s="184">
        <v>787.9</v>
      </c>
      <c r="G80" s="161">
        <v>1275.8</v>
      </c>
      <c r="L80" s="161">
        <v>1674.2</v>
      </c>
      <c r="Q80" s="167">
        <v>2097.1999999999998</v>
      </c>
      <c r="V80" s="167">
        <v>580</v>
      </c>
      <c r="AA80" s="161">
        <v>648.70000000000005</v>
      </c>
      <c r="AF80" s="176">
        <v>980.5</v>
      </c>
      <c r="AK80" s="167">
        <v>1192.2</v>
      </c>
      <c r="AM80" s="162" t="s">
        <v>673</v>
      </c>
      <c r="AN80" s="162" t="s">
        <v>95</v>
      </c>
      <c r="AO80" s="162">
        <v>0</v>
      </c>
      <c r="AP80" s="162">
        <v>0</v>
      </c>
      <c r="AQ80" s="162">
        <v>0</v>
      </c>
      <c r="AR80" s="162">
        <v>0</v>
      </c>
      <c r="AS80" s="162">
        <v>0</v>
      </c>
      <c r="AT80" s="162">
        <v>0</v>
      </c>
      <c r="AU80" s="162">
        <v>0</v>
      </c>
      <c r="AV80" s="162">
        <v>0</v>
      </c>
      <c r="AW80" s="162">
        <f t="shared" si="26"/>
        <v>0</v>
      </c>
      <c r="AX80" s="162">
        <f t="shared" si="25"/>
        <v>0</v>
      </c>
      <c r="AY80" s="163">
        <f t="shared" si="27"/>
        <v>0</v>
      </c>
      <c r="AZ80" s="162">
        <f t="shared" si="28"/>
        <v>29</v>
      </c>
      <c r="BA80" s="162">
        <f t="shared" si="29"/>
        <v>36</v>
      </c>
      <c r="BB80" s="162">
        <f t="shared" si="30"/>
        <v>0</v>
      </c>
      <c r="BC80" s="162">
        <f t="shared" si="31"/>
        <v>0</v>
      </c>
    </row>
    <row r="81" spans="2:55" ht="10.5" thickTop="1" thickBot="1">
      <c r="B81" s="184" t="s">
        <v>1009</v>
      </c>
      <c r="G81" s="161" t="s">
        <v>1626</v>
      </c>
      <c r="L81" s="161" t="s">
        <v>587</v>
      </c>
      <c r="Q81" s="167" t="s">
        <v>544</v>
      </c>
      <c r="V81" s="167" t="s">
        <v>1671</v>
      </c>
      <c r="AA81" s="161" t="s">
        <v>1022</v>
      </c>
      <c r="AF81" s="176" t="s">
        <v>385</v>
      </c>
      <c r="AK81" s="167" t="s">
        <v>26</v>
      </c>
      <c r="AM81" s="162" t="s">
        <v>674</v>
      </c>
      <c r="AN81" s="162" t="s">
        <v>96</v>
      </c>
      <c r="AO81" s="162">
        <v>0</v>
      </c>
      <c r="AP81" s="162">
        <v>0</v>
      </c>
      <c r="AQ81" s="162">
        <v>0</v>
      </c>
      <c r="AR81" s="162">
        <v>0</v>
      </c>
      <c r="AS81" s="162">
        <v>0</v>
      </c>
      <c r="AT81" s="162">
        <v>0</v>
      </c>
      <c r="AU81" s="162">
        <v>0</v>
      </c>
      <c r="AV81" s="162">
        <v>0</v>
      </c>
      <c r="AW81" s="162">
        <f t="shared" si="26"/>
        <v>0</v>
      </c>
      <c r="AX81" s="162">
        <f t="shared" si="25"/>
        <v>0</v>
      </c>
      <c r="AY81" s="163">
        <f t="shared" si="27"/>
        <v>0</v>
      </c>
      <c r="AZ81" s="162">
        <f t="shared" si="28"/>
        <v>29</v>
      </c>
      <c r="BA81" s="162">
        <f t="shared" si="29"/>
        <v>36</v>
      </c>
      <c r="BB81" s="162">
        <f t="shared" si="30"/>
        <v>0</v>
      </c>
      <c r="BC81" s="162">
        <f t="shared" si="31"/>
        <v>0</v>
      </c>
    </row>
    <row r="82" spans="2:55" ht="10.5" thickTop="1" thickBot="1">
      <c r="B82" s="184" t="s">
        <v>1666</v>
      </c>
      <c r="G82" s="161" t="s">
        <v>1627</v>
      </c>
      <c r="L82" s="161" t="s">
        <v>971</v>
      </c>
      <c r="Q82" s="167" t="s">
        <v>957</v>
      </c>
      <c r="V82" s="167" t="s">
        <v>1672</v>
      </c>
      <c r="AA82" s="161" t="s">
        <v>1023</v>
      </c>
      <c r="AF82" s="176" t="s">
        <v>997</v>
      </c>
      <c r="AK82" s="167" t="s">
        <v>995</v>
      </c>
      <c r="AM82" s="162" t="s">
        <v>675</v>
      </c>
      <c r="AN82" s="162" t="s">
        <v>676</v>
      </c>
      <c r="AO82" s="162">
        <v>0</v>
      </c>
      <c r="AP82" s="162">
        <v>0</v>
      </c>
      <c r="AQ82" s="162">
        <v>0</v>
      </c>
      <c r="AR82" s="162">
        <v>0</v>
      </c>
      <c r="AS82" s="162">
        <v>0</v>
      </c>
      <c r="AT82" s="162">
        <v>0</v>
      </c>
      <c r="AU82" s="162">
        <v>0</v>
      </c>
      <c r="AV82" s="162">
        <v>0</v>
      </c>
      <c r="AW82" s="162">
        <f t="shared" si="26"/>
        <v>0</v>
      </c>
      <c r="AX82" s="162">
        <f t="shared" si="25"/>
        <v>0</v>
      </c>
      <c r="AY82" s="163">
        <f t="shared" si="27"/>
        <v>0</v>
      </c>
      <c r="AZ82" s="162">
        <f t="shared" si="28"/>
        <v>29</v>
      </c>
      <c r="BA82" s="162">
        <f t="shared" si="29"/>
        <v>36</v>
      </c>
      <c r="BB82" s="162">
        <f t="shared" si="30"/>
        <v>0</v>
      </c>
      <c r="BC82" s="162">
        <f t="shared" si="31"/>
        <v>0</v>
      </c>
    </row>
    <row r="83" spans="2:55" ht="10.5" thickTop="1" thickBot="1">
      <c r="B83" s="184">
        <v>7</v>
      </c>
      <c r="G83" s="161">
        <v>13</v>
      </c>
      <c r="L83" s="161">
        <v>16</v>
      </c>
      <c r="Q83" s="167" t="s">
        <v>1698</v>
      </c>
      <c r="V83" s="167">
        <v>5</v>
      </c>
      <c r="AA83" s="161">
        <v>6</v>
      </c>
      <c r="AF83" s="176">
        <v>9</v>
      </c>
      <c r="AK83" s="167">
        <v>11</v>
      </c>
      <c r="AM83" s="162" t="s">
        <v>677</v>
      </c>
      <c r="AN83" s="162" t="s">
        <v>97</v>
      </c>
      <c r="AO83" s="162">
        <v>0</v>
      </c>
      <c r="AP83" s="162">
        <v>0</v>
      </c>
      <c r="AQ83" s="162">
        <v>0</v>
      </c>
      <c r="AR83" s="162">
        <v>0</v>
      </c>
      <c r="AS83" s="162">
        <v>0</v>
      </c>
      <c r="AT83" s="162">
        <v>0</v>
      </c>
      <c r="AU83" s="162">
        <v>0</v>
      </c>
      <c r="AV83" s="162">
        <v>0</v>
      </c>
      <c r="AW83" s="162">
        <f t="shared" si="26"/>
        <v>0</v>
      </c>
      <c r="AX83" s="162">
        <f t="shared" si="25"/>
        <v>0</v>
      </c>
      <c r="AY83" s="163">
        <f t="shared" si="27"/>
        <v>0</v>
      </c>
      <c r="AZ83" s="162">
        <f t="shared" si="28"/>
        <v>29</v>
      </c>
      <c r="BA83" s="162">
        <f t="shared" si="29"/>
        <v>36</v>
      </c>
      <c r="BB83" s="162">
        <f t="shared" si="30"/>
        <v>0</v>
      </c>
      <c r="BC83" s="162">
        <f t="shared" si="31"/>
        <v>0</v>
      </c>
    </row>
    <row r="84" spans="2:55" ht="10.5" thickTop="1" thickBot="1">
      <c r="B84" s="184">
        <v>741</v>
      </c>
      <c r="G84" s="161">
        <v>1269</v>
      </c>
      <c r="L84" s="161">
        <v>1648</v>
      </c>
      <c r="Q84" s="167">
        <v>2090</v>
      </c>
      <c r="V84" s="167">
        <v>531</v>
      </c>
      <c r="AA84" s="161">
        <v>606</v>
      </c>
      <c r="AF84" s="176">
        <v>920</v>
      </c>
      <c r="AK84" s="167">
        <v>1128</v>
      </c>
      <c r="AM84" s="162" t="s">
        <v>678</v>
      </c>
      <c r="AN84" s="162" t="s">
        <v>98</v>
      </c>
      <c r="AO84" s="162">
        <v>0</v>
      </c>
      <c r="AP84" s="162">
        <v>0</v>
      </c>
      <c r="AQ84" s="162">
        <v>0</v>
      </c>
      <c r="AR84" s="162">
        <v>0</v>
      </c>
      <c r="AS84" s="162">
        <v>0</v>
      </c>
      <c r="AT84" s="162">
        <v>0</v>
      </c>
      <c r="AU84" s="162">
        <v>0</v>
      </c>
      <c r="AV84" s="162">
        <v>0</v>
      </c>
      <c r="AW84" s="162">
        <f t="shared" si="26"/>
        <v>0</v>
      </c>
      <c r="AX84" s="162">
        <f t="shared" si="25"/>
        <v>0</v>
      </c>
      <c r="AY84" s="163">
        <f t="shared" si="27"/>
        <v>0</v>
      </c>
      <c r="AZ84" s="162">
        <f t="shared" si="28"/>
        <v>29</v>
      </c>
      <c r="BA84" s="162">
        <f t="shared" si="29"/>
        <v>36</v>
      </c>
      <c r="BB84" s="162">
        <f t="shared" si="30"/>
        <v>0</v>
      </c>
      <c r="BC84" s="162">
        <f t="shared" si="31"/>
        <v>0</v>
      </c>
    </row>
    <row r="85" spans="2:55" ht="10.5" thickTop="1" thickBot="1">
      <c r="B85" s="184"/>
      <c r="Q85" s="167"/>
      <c r="V85" s="167"/>
      <c r="AK85" s="167"/>
      <c r="AM85" s="162" t="s">
        <v>679</v>
      </c>
      <c r="AN85" s="162" t="s">
        <v>99</v>
      </c>
      <c r="AO85" s="162">
        <v>0</v>
      </c>
      <c r="AP85" s="162">
        <v>0</v>
      </c>
      <c r="AQ85" s="162">
        <v>0</v>
      </c>
      <c r="AR85" s="162">
        <v>0</v>
      </c>
      <c r="AS85" s="162">
        <v>0</v>
      </c>
      <c r="AT85" s="162">
        <v>0</v>
      </c>
      <c r="AU85" s="162">
        <v>0</v>
      </c>
      <c r="AV85" s="162">
        <v>0</v>
      </c>
      <c r="AW85" s="162">
        <f t="shared" si="26"/>
        <v>0</v>
      </c>
      <c r="AX85" s="162">
        <f t="shared" si="25"/>
        <v>0</v>
      </c>
      <c r="AY85" s="163">
        <f t="shared" si="27"/>
        <v>0</v>
      </c>
      <c r="AZ85" s="162">
        <f t="shared" si="28"/>
        <v>29</v>
      </c>
      <c r="BA85" s="162">
        <f t="shared" si="29"/>
        <v>36</v>
      </c>
      <c r="BB85" s="162">
        <f t="shared" si="30"/>
        <v>0</v>
      </c>
      <c r="BC85" s="162">
        <f t="shared" si="31"/>
        <v>0</v>
      </c>
    </row>
    <row r="86" spans="2:55" ht="10.5" thickTop="1" thickBot="1">
      <c r="B86" s="184" t="s">
        <v>978</v>
      </c>
      <c r="G86" s="161" t="s">
        <v>371</v>
      </c>
      <c r="L86" s="161" t="s">
        <v>33</v>
      </c>
      <c r="Q86" s="167" t="s">
        <v>33</v>
      </c>
      <c r="V86" s="167" t="s">
        <v>370</v>
      </c>
      <c r="AA86" s="161" t="s">
        <v>311</v>
      </c>
      <c r="AF86" s="176" t="s">
        <v>155</v>
      </c>
      <c r="AK86" s="167" t="s">
        <v>569</v>
      </c>
      <c r="AM86" s="162" t="s">
        <v>680</v>
      </c>
      <c r="AN86" s="162" t="s">
        <v>100</v>
      </c>
      <c r="AO86" s="162">
        <v>0</v>
      </c>
      <c r="AP86" s="162">
        <v>0</v>
      </c>
      <c r="AQ86" s="162">
        <v>0</v>
      </c>
      <c r="AR86" s="162">
        <v>0</v>
      </c>
      <c r="AS86" s="162">
        <v>0</v>
      </c>
      <c r="AT86" s="162">
        <v>0</v>
      </c>
      <c r="AU86" s="162">
        <v>0</v>
      </c>
      <c r="AV86" s="162">
        <v>0</v>
      </c>
      <c r="AW86" s="162">
        <f t="shared" si="26"/>
        <v>0</v>
      </c>
      <c r="AX86" s="162">
        <f t="shared" si="25"/>
        <v>0</v>
      </c>
      <c r="AY86" s="163">
        <f t="shared" si="27"/>
        <v>0</v>
      </c>
      <c r="AZ86" s="162">
        <f t="shared" si="28"/>
        <v>29</v>
      </c>
      <c r="BA86" s="162">
        <f t="shared" si="29"/>
        <v>36</v>
      </c>
      <c r="BB86" s="162">
        <f t="shared" si="30"/>
        <v>0</v>
      </c>
      <c r="BC86" s="162">
        <f t="shared" si="31"/>
        <v>0</v>
      </c>
    </row>
    <row r="87" spans="2:55" ht="10.5" thickTop="1" thickBot="1">
      <c r="B87" s="184" t="s">
        <v>377</v>
      </c>
      <c r="G87" s="161" t="s">
        <v>380</v>
      </c>
      <c r="L87" s="161" t="s">
        <v>369</v>
      </c>
      <c r="Q87" s="167" t="s">
        <v>372</v>
      </c>
      <c r="V87" s="167" t="s">
        <v>377</v>
      </c>
      <c r="AA87" s="161" t="s">
        <v>381</v>
      </c>
      <c r="AF87" s="176" t="s">
        <v>368</v>
      </c>
      <c r="AK87" s="167" t="s">
        <v>373</v>
      </c>
      <c r="AM87" s="162" t="s">
        <v>681</v>
      </c>
      <c r="AN87" s="162" t="s">
        <v>101</v>
      </c>
      <c r="AO87" s="162">
        <v>0</v>
      </c>
      <c r="AP87" s="162">
        <v>0</v>
      </c>
      <c r="AQ87" s="162">
        <v>0</v>
      </c>
      <c r="AR87" s="162">
        <v>0</v>
      </c>
      <c r="AS87" s="162">
        <v>0</v>
      </c>
      <c r="AT87" s="162">
        <v>0</v>
      </c>
      <c r="AU87" s="162">
        <v>0</v>
      </c>
      <c r="AV87" s="162">
        <v>0</v>
      </c>
      <c r="AW87" s="162">
        <f t="shared" si="26"/>
        <v>0</v>
      </c>
      <c r="AX87" s="162">
        <f t="shared" si="25"/>
        <v>0</v>
      </c>
      <c r="AY87" s="163">
        <f t="shared" si="27"/>
        <v>0</v>
      </c>
      <c r="AZ87" s="162">
        <f t="shared" si="28"/>
        <v>29</v>
      </c>
      <c r="BA87" s="162">
        <f t="shared" si="29"/>
        <v>36</v>
      </c>
      <c r="BB87" s="162">
        <f t="shared" si="30"/>
        <v>0</v>
      </c>
      <c r="BC87" s="162">
        <f t="shared" si="31"/>
        <v>0</v>
      </c>
    </row>
    <row r="88" spans="2:55" ht="10.5" thickTop="1" thickBot="1">
      <c r="B88" s="184">
        <v>8</v>
      </c>
      <c r="G88" s="161">
        <v>8</v>
      </c>
      <c r="L88" s="161">
        <v>8</v>
      </c>
      <c r="Q88" s="167">
        <v>8</v>
      </c>
      <c r="V88" s="167">
        <v>8</v>
      </c>
      <c r="AA88" s="161">
        <v>8</v>
      </c>
      <c r="AF88" s="176">
        <v>8</v>
      </c>
      <c r="AK88" s="167">
        <v>8</v>
      </c>
      <c r="AM88" s="162" t="s">
        <v>682</v>
      </c>
      <c r="AN88" s="162" t="s">
        <v>102</v>
      </c>
      <c r="AO88" s="162">
        <v>0</v>
      </c>
      <c r="AP88" s="162">
        <v>0</v>
      </c>
      <c r="AQ88" s="162">
        <v>0</v>
      </c>
      <c r="AR88" s="162">
        <v>0</v>
      </c>
      <c r="AS88" s="162">
        <v>0</v>
      </c>
      <c r="AT88" s="162">
        <v>0</v>
      </c>
      <c r="AU88" s="162">
        <v>0</v>
      </c>
      <c r="AV88" s="162">
        <v>0</v>
      </c>
      <c r="AW88" s="162">
        <f t="shared" si="26"/>
        <v>0</v>
      </c>
      <c r="AX88" s="162">
        <f t="shared" si="25"/>
        <v>0</v>
      </c>
      <c r="AY88" s="163">
        <f t="shared" si="27"/>
        <v>0</v>
      </c>
      <c r="AZ88" s="162">
        <f t="shared" si="28"/>
        <v>29</v>
      </c>
      <c r="BA88" s="162">
        <f t="shared" si="29"/>
        <v>36</v>
      </c>
      <c r="BB88" s="162">
        <f t="shared" si="30"/>
        <v>0</v>
      </c>
      <c r="BC88" s="162">
        <f t="shared" si="31"/>
        <v>0</v>
      </c>
    </row>
    <row r="89" spans="2:55" ht="10.5" thickTop="1" thickBot="1">
      <c r="B89" s="184">
        <v>40934</v>
      </c>
      <c r="G89" s="161">
        <v>11364</v>
      </c>
      <c r="L89" s="161">
        <v>4049</v>
      </c>
      <c r="Q89" s="167">
        <v>873</v>
      </c>
      <c r="V89" s="167">
        <v>4639</v>
      </c>
      <c r="AA89" s="161">
        <v>3777</v>
      </c>
      <c r="AF89" s="176">
        <v>1565</v>
      </c>
      <c r="AK89" s="167">
        <v>890</v>
      </c>
      <c r="AM89" s="162" t="s">
        <v>683</v>
      </c>
      <c r="AN89" s="162" t="s">
        <v>103</v>
      </c>
      <c r="AO89" s="162">
        <v>0</v>
      </c>
      <c r="AP89" s="162">
        <v>0</v>
      </c>
      <c r="AQ89" s="162">
        <v>0</v>
      </c>
      <c r="AR89" s="162">
        <v>0</v>
      </c>
      <c r="AS89" s="162">
        <v>0</v>
      </c>
      <c r="AT89" s="162">
        <v>0</v>
      </c>
      <c r="AU89" s="162">
        <v>0</v>
      </c>
      <c r="AV89" s="162">
        <v>0</v>
      </c>
      <c r="AW89" s="162">
        <f t="shared" si="26"/>
        <v>0</v>
      </c>
      <c r="AX89" s="162">
        <f t="shared" si="25"/>
        <v>0</v>
      </c>
      <c r="AY89" s="163">
        <f t="shared" si="27"/>
        <v>0</v>
      </c>
      <c r="AZ89" s="162">
        <f t="shared" si="28"/>
        <v>29</v>
      </c>
      <c r="BA89" s="162">
        <f t="shared" si="29"/>
        <v>36</v>
      </c>
      <c r="BB89" s="162">
        <f t="shared" si="30"/>
        <v>0</v>
      </c>
      <c r="BC89" s="162">
        <f t="shared" si="31"/>
        <v>0</v>
      </c>
    </row>
    <row r="90" spans="2:55" ht="10.5" thickTop="1" thickBot="1">
      <c r="B90" s="184">
        <v>779.9</v>
      </c>
      <c r="G90" s="161">
        <v>1267.3</v>
      </c>
      <c r="L90" s="161">
        <v>1603.5</v>
      </c>
      <c r="Q90" s="167">
        <v>2081.8000000000002</v>
      </c>
      <c r="V90" s="167">
        <v>556</v>
      </c>
      <c r="AA90" s="161">
        <v>616.5</v>
      </c>
      <c r="AF90" s="176">
        <v>920.5</v>
      </c>
      <c r="AK90" s="167">
        <v>1151.3</v>
      </c>
      <c r="AM90" s="162" t="s">
        <v>684</v>
      </c>
      <c r="AN90" s="162" t="s">
        <v>104</v>
      </c>
      <c r="AO90" s="162">
        <v>0</v>
      </c>
      <c r="AP90" s="162">
        <v>0</v>
      </c>
      <c r="AQ90" s="162">
        <v>0</v>
      </c>
      <c r="AR90" s="162">
        <v>0</v>
      </c>
      <c r="AS90" s="162">
        <v>0</v>
      </c>
      <c r="AT90" s="162">
        <v>0</v>
      </c>
      <c r="AU90" s="162">
        <v>0</v>
      </c>
      <c r="AV90" s="162">
        <v>0</v>
      </c>
      <c r="AW90" s="162">
        <f t="shared" si="26"/>
        <v>0</v>
      </c>
      <c r="AX90" s="162">
        <f t="shared" si="25"/>
        <v>0</v>
      </c>
      <c r="AY90" s="163">
        <f t="shared" si="27"/>
        <v>0</v>
      </c>
      <c r="AZ90" s="162">
        <f t="shared" si="28"/>
        <v>29</v>
      </c>
      <c r="BA90" s="162">
        <f t="shared" si="29"/>
        <v>36</v>
      </c>
      <c r="BB90" s="162">
        <f t="shared" si="30"/>
        <v>0</v>
      </c>
      <c r="BC90" s="162">
        <f t="shared" si="31"/>
        <v>0</v>
      </c>
    </row>
    <row r="91" spans="2:55" ht="10.5" thickTop="1" thickBot="1">
      <c r="B91" s="184" t="s">
        <v>1620</v>
      </c>
      <c r="G91" s="161" t="s">
        <v>977</v>
      </c>
      <c r="L91" s="161" t="s">
        <v>576</v>
      </c>
      <c r="Q91" s="167" t="s">
        <v>1640</v>
      </c>
      <c r="V91" s="167" t="s">
        <v>1669</v>
      </c>
      <c r="AA91" s="161" t="s">
        <v>1654</v>
      </c>
      <c r="AF91" s="176" t="s">
        <v>582</v>
      </c>
      <c r="AK91" s="167" t="s">
        <v>24</v>
      </c>
      <c r="AM91" s="162" t="s">
        <v>685</v>
      </c>
      <c r="AN91" s="162" t="s">
        <v>105</v>
      </c>
      <c r="AO91" s="162">
        <v>0</v>
      </c>
      <c r="AP91" s="162">
        <v>0</v>
      </c>
      <c r="AQ91" s="162">
        <v>0</v>
      </c>
      <c r="AR91" s="162">
        <v>0</v>
      </c>
      <c r="AS91" s="162">
        <v>0</v>
      </c>
      <c r="AT91" s="162">
        <v>0</v>
      </c>
      <c r="AU91" s="162">
        <v>0</v>
      </c>
      <c r="AV91" s="162">
        <v>0</v>
      </c>
      <c r="AW91" s="162">
        <f t="shared" si="26"/>
        <v>0</v>
      </c>
      <c r="AX91" s="162">
        <f t="shared" si="25"/>
        <v>0</v>
      </c>
      <c r="AY91" s="163">
        <f t="shared" si="27"/>
        <v>0</v>
      </c>
      <c r="AZ91" s="162">
        <f t="shared" si="28"/>
        <v>29</v>
      </c>
      <c r="BA91" s="162">
        <f t="shared" si="29"/>
        <v>36</v>
      </c>
      <c r="BB91" s="162">
        <f t="shared" si="30"/>
        <v>0</v>
      </c>
      <c r="BC91" s="162">
        <f t="shared" si="31"/>
        <v>0</v>
      </c>
    </row>
    <row r="92" spans="2:55" ht="10.5" thickTop="1" thickBot="1">
      <c r="B92" s="184" t="s">
        <v>1061</v>
      </c>
      <c r="G92" s="161" t="s">
        <v>982</v>
      </c>
      <c r="L92" s="161" t="s">
        <v>972</v>
      </c>
      <c r="Q92" s="167" t="s">
        <v>1641</v>
      </c>
      <c r="V92" s="167" t="s">
        <v>1670</v>
      </c>
      <c r="AA92" s="161" t="s">
        <v>1655</v>
      </c>
      <c r="AF92" s="176" t="s">
        <v>999</v>
      </c>
      <c r="AK92" s="167" t="s">
        <v>987</v>
      </c>
      <c r="AM92" s="162" t="s">
        <v>686</v>
      </c>
      <c r="AN92" s="162" t="s">
        <v>106</v>
      </c>
      <c r="AO92" s="162">
        <v>0</v>
      </c>
      <c r="AP92" s="162">
        <v>0</v>
      </c>
      <c r="AQ92" s="162">
        <v>0</v>
      </c>
      <c r="AR92" s="162">
        <v>0</v>
      </c>
      <c r="AS92" s="162">
        <v>0</v>
      </c>
      <c r="AT92" s="162">
        <v>0</v>
      </c>
      <c r="AU92" s="162">
        <v>0</v>
      </c>
      <c r="AV92" s="162">
        <v>0</v>
      </c>
      <c r="AW92" s="162">
        <f t="shared" si="26"/>
        <v>0</v>
      </c>
      <c r="AX92" s="162">
        <f t="shared" si="25"/>
        <v>0</v>
      </c>
      <c r="AY92" s="163">
        <f t="shared" si="27"/>
        <v>0</v>
      </c>
      <c r="AZ92" s="162">
        <f t="shared" si="28"/>
        <v>29</v>
      </c>
      <c r="BA92" s="162">
        <f t="shared" si="29"/>
        <v>36</v>
      </c>
      <c r="BB92" s="162">
        <f t="shared" si="30"/>
        <v>0</v>
      </c>
      <c r="BC92" s="162">
        <f t="shared" si="31"/>
        <v>0</v>
      </c>
    </row>
    <row r="93" spans="2:55" ht="10.5" thickTop="1" thickBot="1">
      <c r="B93" s="184">
        <v>8</v>
      </c>
      <c r="G93" s="161">
        <v>12</v>
      </c>
      <c r="L93" s="161">
        <v>16</v>
      </c>
      <c r="Q93" s="167" t="s">
        <v>1701</v>
      </c>
      <c r="V93" s="167">
        <v>5</v>
      </c>
      <c r="AA93" s="161">
        <v>6</v>
      </c>
      <c r="AF93" s="176">
        <v>8</v>
      </c>
      <c r="AK93" s="167">
        <v>11</v>
      </c>
      <c r="AM93" s="162" t="s">
        <v>687</v>
      </c>
      <c r="AN93" s="162" t="s">
        <v>107</v>
      </c>
      <c r="AO93" s="162">
        <v>0</v>
      </c>
      <c r="AP93" s="162">
        <v>0</v>
      </c>
      <c r="AQ93" s="162">
        <v>0</v>
      </c>
      <c r="AR93" s="162">
        <v>0</v>
      </c>
      <c r="AS93" s="162">
        <v>0</v>
      </c>
      <c r="AT93" s="162">
        <v>0</v>
      </c>
      <c r="AU93" s="162">
        <v>0</v>
      </c>
      <c r="AV93" s="162">
        <v>0</v>
      </c>
      <c r="AW93" s="162">
        <f t="shared" si="26"/>
        <v>0</v>
      </c>
      <c r="AX93" s="162">
        <f t="shared" si="25"/>
        <v>0</v>
      </c>
      <c r="AY93" s="163">
        <f t="shared" si="27"/>
        <v>0</v>
      </c>
      <c r="AZ93" s="162">
        <f t="shared" si="28"/>
        <v>29</v>
      </c>
      <c r="BA93" s="162">
        <f t="shared" si="29"/>
        <v>36</v>
      </c>
      <c r="BB93" s="162">
        <f t="shared" si="30"/>
        <v>0</v>
      </c>
      <c r="BC93" s="162">
        <f t="shared" si="31"/>
        <v>0</v>
      </c>
    </row>
    <row r="94" spans="2:55" ht="10.5" thickTop="1" thickBot="1">
      <c r="B94" s="184">
        <v>751</v>
      </c>
      <c r="G94" s="161">
        <v>1198</v>
      </c>
      <c r="L94" s="161">
        <v>1582</v>
      </c>
      <c r="Q94" s="167">
        <v>2082</v>
      </c>
      <c r="V94" s="167">
        <v>531</v>
      </c>
      <c r="AA94" s="161">
        <v>569</v>
      </c>
      <c r="AF94" s="176">
        <v>832</v>
      </c>
      <c r="AK94" s="167">
        <v>1131</v>
      </c>
      <c r="AM94" s="162" t="s">
        <v>688</v>
      </c>
      <c r="AN94" s="162" t="s">
        <v>108</v>
      </c>
      <c r="AO94" s="162">
        <v>0</v>
      </c>
      <c r="AP94" s="162">
        <v>0</v>
      </c>
      <c r="AQ94" s="162">
        <v>0</v>
      </c>
      <c r="AR94" s="162">
        <v>0</v>
      </c>
      <c r="AS94" s="162">
        <v>0</v>
      </c>
      <c r="AT94" s="162">
        <v>0</v>
      </c>
      <c r="AU94" s="162">
        <v>0</v>
      </c>
      <c r="AV94" s="162">
        <v>0</v>
      </c>
      <c r="AW94" s="162">
        <f t="shared" si="26"/>
        <v>0</v>
      </c>
      <c r="AX94" s="162">
        <f t="shared" ref="AX94:AX125" si="32">AS94+AT94+AU94+AV94</f>
        <v>0</v>
      </c>
      <c r="AY94" s="163">
        <f t="shared" si="27"/>
        <v>0</v>
      </c>
      <c r="AZ94" s="162">
        <f t="shared" si="28"/>
        <v>29</v>
      </c>
      <c r="BA94" s="162">
        <f t="shared" si="29"/>
        <v>36</v>
      </c>
      <c r="BB94" s="162">
        <f t="shared" si="30"/>
        <v>0</v>
      </c>
      <c r="BC94" s="162">
        <f t="shared" si="31"/>
        <v>0</v>
      </c>
    </row>
    <row r="95" spans="2:55" ht="10.5" thickTop="1" thickBot="1">
      <c r="B95" s="184"/>
      <c r="Q95" s="167" t="s">
        <v>568</v>
      </c>
      <c r="V95" s="167"/>
      <c r="AK95" s="167"/>
      <c r="AM95" s="162" t="s">
        <v>689</v>
      </c>
      <c r="AN95" s="162" t="s">
        <v>109</v>
      </c>
      <c r="AO95" s="162">
        <v>0</v>
      </c>
      <c r="AP95" s="162">
        <v>0</v>
      </c>
      <c r="AQ95" s="162">
        <v>0</v>
      </c>
      <c r="AR95" s="162">
        <v>0</v>
      </c>
      <c r="AS95" s="162">
        <v>0</v>
      </c>
      <c r="AT95" s="162">
        <v>0</v>
      </c>
      <c r="AU95" s="162">
        <v>0</v>
      </c>
      <c r="AV95" s="162">
        <v>0</v>
      </c>
      <c r="AW95" s="162">
        <f t="shared" si="26"/>
        <v>0</v>
      </c>
      <c r="AX95" s="162">
        <f t="shared" si="32"/>
        <v>0</v>
      </c>
      <c r="AY95" s="163">
        <f t="shared" si="27"/>
        <v>0</v>
      </c>
      <c r="AZ95" s="162">
        <f t="shared" si="28"/>
        <v>29</v>
      </c>
      <c r="BA95" s="162">
        <f t="shared" si="29"/>
        <v>36</v>
      </c>
      <c r="BB95" s="162">
        <f t="shared" si="30"/>
        <v>0</v>
      </c>
      <c r="BC95" s="162">
        <f t="shared" si="31"/>
        <v>0</v>
      </c>
    </row>
    <row r="96" spans="2:55" ht="10.5" thickTop="1" thickBot="1">
      <c r="B96" s="184" t="s">
        <v>250</v>
      </c>
      <c r="G96" s="161" t="s">
        <v>978</v>
      </c>
      <c r="L96" s="161" t="s">
        <v>15</v>
      </c>
      <c r="Q96" s="167" t="s">
        <v>33</v>
      </c>
      <c r="V96" s="167" t="s">
        <v>90</v>
      </c>
      <c r="AA96" s="161" t="s">
        <v>136</v>
      </c>
      <c r="AF96" s="176" t="s">
        <v>174</v>
      </c>
      <c r="AK96" s="167" t="s">
        <v>25</v>
      </c>
      <c r="AM96" s="162" t="s">
        <v>690</v>
      </c>
      <c r="AN96" s="162" t="s">
        <v>110</v>
      </c>
      <c r="AO96" s="162">
        <v>0</v>
      </c>
      <c r="AP96" s="162">
        <v>0</v>
      </c>
      <c r="AQ96" s="162">
        <v>0</v>
      </c>
      <c r="AR96" s="162">
        <v>0</v>
      </c>
      <c r="AS96" s="162">
        <v>0</v>
      </c>
      <c r="AT96" s="162">
        <v>0</v>
      </c>
      <c r="AU96" s="162">
        <v>0</v>
      </c>
      <c r="AV96" s="162">
        <v>0</v>
      </c>
      <c r="AW96" s="162">
        <f t="shared" si="26"/>
        <v>0</v>
      </c>
      <c r="AX96" s="162">
        <f t="shared" si="32"/>
        <v>0</v>
      </c>
      <c r="AY96" s="163">
        <f t="shared" si="27"/>
        <v>0</v>
      </c>
      <c r="AZ96" s="162">
        <f t="shared" si="28"/>
        <v>29</v>
      </c>
      <c r="BA96" s="162">
        <f t="shared" si="29"/>
        <v>36</v>
      </c>
      <c r="BB96" s="162">
        <f t="shared" si="30"/>
        <v>0</v>
      </c>
      <c r="BC96" s="162">
        <f t="shared" si="31"/>
        <v>0</v>
      </c>
    </row>
    <row r="97" spans="2:55" ht="10.5" thickTop="1" thickBot="1">
      <c r="B97" s="184" t="s">
        <v>377</v>
      </c>
      <c r="G97" s="161" t="s">
        <v>381</v>
      </c>
      <c r="L97" s="161" t="s">
        <v>369</v>
      </c>
      <c r="Q97" s="167" t="s">
        <v>372</v>
      </c>
      <c r="V97" s="167" t="s">
        <v>377</v>
      </c>
      <c r="AA97" s="161" t="s">
        <v>380</v>
      </c>
      <c r="AF97" s="176" t="s">
        <v>368</v>
      </c>
      <c r="AK97" s="167" t="s">
        <v>374</v>
      </c>
      <c r="AM97" s="162" t="s">
        <v>691</v>
      </c>
      <c r="AN97" s="162" t="s">
        <v>539</v>
      </c>
      <c r="AO97" s="162">
        <v>0</v>
      </c>
      <c r="AP97" s="162">
        <v>0</v>
      </c>
      <c r="AQ97" s="162">
        <v>0</v>
      </c>
      <c r="AR97" s="162">
        <v>0</v>
      </c>
      <c r="AS97" s="162">
        <v>0</v>
      </c>
      <c r="AT97" s="162">
        <v>0</v>
      </c>
      <c r="AU97" s="162">
        <v>0</v>
      </c>
      <c r="AV97" s="162">
        <v>0</v>
      </c>
      <c r="AW97" s="162">
        <f t="shared" si="26"/>
        <v>0</v>
      </c>
      <c r="AX97" s="162">
        <f t="shared" si="32"/>
        <v>0</v>
      </c>
      <c r="AY97" s="163">
        <f t="shared" si="27"/>
        <v>0</v>
      </c>
      <c r="AZ97" s="162">
        <f t="shared" si="28"/>
        <v>29</v>
      </c>
      <c r="BA97" s="162">
        <f t="shared" si="29"/>
        <v>36</v>
      </c>
      <c r="BB97" s="162">
        <f t="shared" si="30"/>
        <v>0</v>
      </c>
      <c r="BC97" s="162">
        <f t="shared" si="31"/>
        <v>0</v>
      </c>
    </row>
    <row r="98" spans="2:55" ht="10.5" thickTop="1" thickBot="1">
      <c r="B98" s="184">
        <v>9</v>
      </c>
      <c r="G98" s="161">
        <v>9</v>
      </c>
      <c r="L98" s="161">
        <v>9</v>
      </c>
      <c r="Q98" s="167">
        <v>9</v>
      </c>
      <c r="V98" s="167">
        <v>9</v>
      </c>
      <c r="AA98" s="161">
        <v>9</v>
      </c>
      <c r="AF98" s="176">
        <v>9</v>
      </c>
      <c r="AK98" s="167">
        <v>9</v>
      </c>
      <c r="AM98" s="162" t="s">
        <v>692</v>
      </c>
      <c r="AN98" s="162" t="s">
        <v>111</v>
      </c>
      <c r="AO98" s="162">
        <v>0</v>
      </c>
      <c r="AP98" s="162">
        <v>0</v>
      </c>
      <c r="AQ98" s="162">
        <v>0</v>
      </c>
      <c r="AR98" s="162">
        <v>0</v>
      </c>
      <c r="AS98" s="162">
        <v>0</v>
      </c>
      <c r="AT98" s="162">
        <v>0</v>
      </c>
      <c r="AU98" s="162">
        <v>0</v>
      </c>
      <c r="AV98" s="162">
        <v>0</v>
      </c>
      <c r="AW98" s="162">
        <f t="shared" si="26"/>
        <v>0</v>
      </c>
      <c r="AX98" s="162">
        <f t="shared" si="32"/>
        <v>0</v>
      </c>
      <c r="AY98" s="163">
        <f t="shared" si="27"/>
        <v>0</v>
      </c>
      <c r="AZ98" s="162">
        <f t="shared" si="28"/>
        <v>29</v>
      </c>
      <c r="BA98" s="162">
        <f t="shared" si="29"/>
        <v>36</v>
      </c>
      <c r="BB98" s="162">
        <f t="shared" si="30"/>
        <v>0</v>
      </c>
      <c r="BC98" s="162">
        <f t="shared" si="31"/>
        <v>0</v>
      </c>
    </row>
    <row r="99" spans="2:55" ht="10.5" thickTop="1" thickBot="1">
      <c r="B99" s="184">
        <v>42645</v>
      </c>
      <c r="G99" s="161">
        <v>11564</v>
      </c>
      <c r="L99" s="161">
        <v>4505</v>
      </c>
      <c r="Q99" s="167">
        <v>900</v>
      </c>
      <c r="V99" s="167">
        <v>4770</v>
      </c>
      <c r="AA99" s="161">
        <v>3854</v>
      </c>
      <c r="AF99" s="176">
        <v>1701</v>
      </c>
      <c r="AK99" s="167">
        <v>1051</v>
      </c>
      <c r="AM99" s="162" t="s">
        <v>693</v>
      </c>
      <c r="AN99" s="162" t="s">
        <v>112</v>
      </c>
      <c r="AO99" s="162">
        <v>0</v>
      </c>
      <c r="AP99" s="162">
        <v>0</v>
      </c>
      <c r="AQ99" s="162">
        <v>0</v>
      </c>
      <c r="AR99" s="162">
        <v>0</v>
      </c>
      <c r="AS99" s="162">
        <v>0</v>
      </c>
      <c r="AT99" s="162">
        <v>0</v>
      </c>
      <c r="AU99" s="162">
        <v>0</v>
      </c>
      <c r="AV99" s="162">
        <v>0</v>
      </c>
      <c r="AW99" s="162">
        <f t="shared" si="26"/>
        <v>0</v>
      </c>
      <c r="AX99" s="162">
        <f t="shared" si="32"/>
        <v>0</v>
      </c>
      <c r="AY99" s="163">
        <f t="shared" si="27"/>
        <v>0</v>
      </c>
      <c r="AZ99" s="162">
        <f t="shared" si="28"/>
        <v>29</v>
      </c>
      <c r="BA99" s="162">
        <f t="shared" si="29"/>
        <v>36</v>
      </c>
      <c r="BB99" s="162">
        <f t="shared" si="30"/>
        <v>0</v>
      </c>
      <c r="BC99" s="162">
        <f t="shared" si="31"/>
        <v>0</v>
      </c>
    </row>
    <row r="100" spans="2:55" ht="10.5" thickTop="1" thickBot="1">
      <c r="B100" s="184">
        <v>761.8</v>
      </c>
      <c r="G100" s="161">
        <v>1261</v>
      </c>
      <c r="L100" s="161">
        <v>1566.9</v>
      </c>
      <c r="Q100" s="167">
        <v>2071.5</v>
      </c>
      <c r="V100" s="167">
        <v>548.79999999999995</v>
      </c>
      <c r="AA100" s="161">
        <v>610.20000000000005</v>
      </c>
      <c r="AF100" s="176">
        <v>887.8</v>
      </c>
      <c r="AK100" s="167">
        <v>1071.5</v>
      </c>
      <c r="AM100" s="162" t="s">
        <v>694</v>
      </c>
      <c r="AN100" s="162" t="s">
        <v>113</v>
      </c>
      <c r="AO100" s="162">
        <v>0</v>
      </c>
      <c r="AP100" s="162">
        <v>0</v>
      </c>
      <c r="AQ100" s="162">
        <v>0</v>
      </c>
      <c r="AR100" s="162">
        <v>0</v>
      </c>
      <c r="AS100" s="162">
        <v>0</v>
      </c>
      <c r="AT100" s="162">
        <v>0</v>
      </c>
      <c r="AU100" s="162">
        <v>0</v>
      </c>
      <c r="AV100" s="162">
        <v>0</v>
      </c>
      <c r="AW100" s="162">
        <f t="shared" si="26"/>
        <v>0</v>
      </c>
      <c r="AX100" s="162">
        <f t="shared" si="32"/>
        <v>0</v>
      </c>
      <c r="AY100" s="163">
        <f t="shared" si="27"/>
        <v>0</v>
      </c>
      <c r="AZ100" s="162">
        <f t="shared" si="28"/>
        <v>29</v>
      </c>
      <c r="BA100" s="162">
        <f t="shared" si="29"/>
        <v>36</v>
      </c>
      <c r="BB100" s="162">
        <f t="shared" si="30"/>
        <v>0</v>
      </c>
      <c r="BC100" s="162">
        <f t="shared" si="31"/>
        <v>0</v>
      </c>
    </row>
    <row r="101" spans="2:55" ht="10.5" thickTop="1" thickBot="1">
      <c r="B101" s="184" t="s">
        <v>1612</v>
      </c>
      <c r="G101" s="161" t="s">
        <v>1621</v>
      </c>
      <c r="L101" s="161" t="s">
        <v>979</v>
      </c>
      <c r="Q101" s="167" t="s">
        <v>8</v>
      </c>
      <c r="V101" s="167" t="s">
        <v>1682</v>
      </c>
      <c r="AA101" s="161" t="s">
        <v>1673</v>
      </c>
      <c r="AF101" s="176" t="s">
        <v>1005</v>
      </c>
      <c r="AK101" s="167" t="s">
        <v>27</v>
      </c>
      <c r="AM101" s="162" t="s">
        <v>695</v>
      </c>
      <c r="AN101" s="162" t="s">
        <v>114</v>
      </c>
      <c r="AO101" s="162">
        <v>0</v>
      </c>
      <c r="AP101" s="162">
        <v>0</v>
      </c>
      <c r="AQ101" s="162">
        <v>0</v>
      </c>
      <c r="AR101" s="162">
        <v>14</v>
      </c>
      <c r="AS101" s="162">
        <v>0</v>
      </c>
      <c r="AT101" s="162">
        <v>0</v>
      </c>
      <c r="AU101" s="162">
        <v>0</v>
      </c>
      <c r="AV101" s="162">
        <v>0</v>
      </c>
      <c r="AW101" s="162">
        <f t="shared" si="26"/>
        <v>14</v>
      </c>
      <c r="AX101" s="162">
        <f t="shared" si="32"/>
        <v>0</v>
      </c>
      <c r="AY101" s="163">
        <f t="shared" si="27"/>
        <v>14</v>
      </c>
      <c r="AZ101" s="162">
        <f t="shared" si="28"/>
        <v>10</v>
      </c>
      <c r="BA101" s="162">
        <f t="shared" si="29"/>
        <v>36</v>
      </c>
      <c r="BB101" s="162">
        <f t="shared" si="30"/>
        <v>0</v>
      </c>
      <c r="BC101" s="162">
        <f t="shared" si="31"/>
        <v>0</v>
      </c>
    </row>
    <row r="102" spans="2:55" ht="10.5" thickTop="1" thickBot="1">
      <c r="B102" s="184" t="s">
        <v>965</v>
      </c>
      <c r="G102" s="161" t="s">
        <v>1622</v>
      </c>
      <c r="L102" s="161" t="s">
        <v>980</v>
      </c>
      <c r="Q102" s="167" t="s">
        <v>959</v>
      </c>
      <c r="V102" s="167" t="s">
        <v>1683</v>
      </c>
      <c r="AA102" s="161" t="s">
        <v>1674</v>
      </c>
      <c r="AF102" s="176" t="s">
        <v>1006</v>
      </c>
      <c r="AK102" s="167" t="s">
        <v>996</v>
      </c>
      <c r="AM102" s="162" t="s">
        <v>696</v>
      </c>
      <c r="AN102" s="162" t="s">
        <v>115</v>
      </c>
      <c r="AO102" s="162">
        <v>0</v>
      </c>
      <c r="AP102" s="162">
        <v>0</v>
      </c>
      <c r="AQ102" s="162">
        <v>0</v>
      </c>
      <c r="AR102" s="162">
        <v>0</v>
      </c>
      <c r="AS102" s="162">
        <v>0</v>
      </c>
      <c r="AT102" s="162">
        <v>0</v>
      </c>
      <c r="AU102" s="162">
        <v>0</v>
      </c>
      <c r="AV102" s="162">
        <v>0</v>
      </c>
      <c r="AW102" s="162">
        <f t="shared" si="26"/>
        <v>0</v>
      </c>
      <c r="AX102" s="162">
        <f t="shared" si="32"/>
        <v>0</v>
      </c>
      <c r="AY102" s="163">
        <f t="shared" si="27"/>
        <v>0</v>
      </c>
      <c r="AZ102" s="162">
        <f t="shared" si="28"/>
        <v>29</v>
      </c>
      <c r="BA102" s="162">
        <f t="shared" si="29"/>
        <v>36</v>
      </c>
      <c r="BB102" s="162">
        <f t="shared" si="30"/>
        <v>0</v>
      </c>
      <c r="BC102" s="162">
        <f t="shared" si="31"/>
        <v>0</v>
      </c>
    </row>
    <row r="103" spans="2:55" ht="10.5" thickTop="1" thickBot="1">
      <c r="B103" s="184">
        <v>8</v>
      </c>
      <c r="G103" s="161">
        <v>12</v>
      </c>
      <c r="L103" s="161">
        <v>15</v>
      </c>
      <c r="Q103" s="167" t="s">
        <v>1697</v>
      </c>
      <c r="V103" s="167">
        <v>6</v>
      </c>
      <c r="AA103" s="161">
        <v>6</v>
      </c>
      <c r="AF103" s="176">
        <v>9</v>
      </c>
      <c r="AK103" s="167">
        <v>11</v>
      </c>
      <c r="AM103" s="162" t="s">
        <v>697</v>
      </c>
      <c r="AN103" s="162" t="s">
        <v>116</v>
      </c>
      <c r="AO103" s="162">
        <v>0</v>
      </c>
      <c r="AP103" s="162">
        <v>0</v>
      </c>
      <c r="AQ103" s="162">
        <v>0</v>
      </c>
      <c r="AR103" s="162">
        <v>0</v>
      </c>
      <c r="AS103" s="162">
        <v>0</v>
      </c>
      <c r="AT103" s="162">
        <v>0</v>
      </c>
      <c r="AU103" s="162">
        <v>0</v>
      </c>
      <c r="AV103" s="162">
        <v>0</v>
      </c>
      <c r="AW103" s="162">
        <f t="shared" si="26"/>
        <v>0</v>
      </c>
      <c r="AX103" s="162">
        <f t="shared" si="32"/>
        <v>0</v>
      </c>
      <c r="AY103" s="163">
        <f t="shared" si="27"/>
        <v>0</v>
      </c>
      <c r="AZ103" s="162">
        <f t="shared" si="28"/>
        <v>29</v>
      </c>
      <c r="BA103" s="162">
        <f t="shared" si="29"/>
        <v>36</v>
      </c>
      <c r="BB103" s="162">
        <f t="shared" si="30"/>
        <v>0</v>
      </c>
      <c r="BC103" s="162">
        <f t="shared" si="31"/>
        <v>0</v>
      </c>
    </row>
    <row r="104" spans="2:55" ht="10.5" thickTop="1" thickBot="1">
      <c r="B104" s="184">
        <v>810</v>
      </c>
      <c r="G104" s="161">
        <v>1218</v>
      </c>
      <c r="L104" s="161">
        <v>1541</v>
      </c>
      <c r="Q104" s="167">
        <v>2099</v>
      </c>
      <c r="V104" s="167">
        <v>553</v>
      </c>
      <c r="AA104" s="161">
        <v>581</v>
      </c>
      <c r="AF104" s="176">
        <v>859</v>
      </c>
      <c r="AK104" s="167">
        <v>1085</v>
      </c>
      <c r="AM104" s="162" t="s">
        <v>698</v>
      </c>
      <c r="AN104" s="162" t="s">
        <v>117</v>
      </c>
      <c r="AO104" s="162">
        <v>0</v>
      </c>
      <c r="AP104" s="162">
        <v>0</v>
      </c>
      <c r="AQ104" s="162">
        <v>0</v>
      </c>
      <c r="AR104" s="162">
        <v>0</v>
      </c>
      <c r="AS104" s="162">
        <v>0</v>
      </c>
      <c r="AT104" s="162">
        <v>0</v>
      </c>
      <c r="AU104" s="162">
        <v>0</v>
      </c>
      <c r="AV104" s="162">
        <v>0</v>
      </c>
      <c r="AW104" s="162">
        <f t="shared" si="26"/>
        <v>0</v>
      </c>
      <c r="AX104" s="162">
        <f t="shared" si="32"/>
        <v>0</v>
      </c>
      <c r="AY104" s="163">
        <f t="shared" si="27"/>
        <v>0</v>
      </c>
      <c r="AZ104" s="162">
        <f t="shared" si="28"/>
        <v>29</v>
      </c>
      <c r="BA104" s="162">
        <f t="shared" si="29"/>
        <v>36</v>
      </c>
      <c r="BB104" s="162">
        <f t="shared" si="30"/>
        <v>0</v>
      </c>
      <c r="BC104" s="162">
        <f t="shared" si="31"/>
        <v>0</v>
      </c>
    </row>
    <row r="105" spans="2:55" ht="10.5" thickTop="1" thickBot="1">
      <c r="B105" s="184"/>
      <c r="Q105" s="167"/>
      <c r="V105" s="167"/>
      <c r="AK105" s="167"/>
      <c r="AM105" s="162" t="s">
        <v>699</v>
      </c>
      <c r="AN105" s="162" t="s">
        <v>118</v>
      </c>
      <c r="AO105" s="162">
        <v>0</v>
      </c>
      <c r="AP105" s="162">
        <v>0</v>
      </c>
      <c r="AQ105" s="162">
        <v>0</v>
      </c>
      <c r="AR105" s="162">
        <v>0</v>
      </c>
      <c r="AS105" s="162">
        <v>0</v>
      </c>
      <c r="AT105" s="162">
        <v>0</v>
      </c>
      <c r="AU105" s="162">
        <v>0</v>
      </c>
      <c r="AV105" s="162">
        <v>0</v>
      </c>
      <c r="AW105" s="162">
        <f t="shared" si="26"/>
        <v>0</v>
      </c>
      <c r="AX105" s="162">
        <f t="shared" si="32"/>
        <v>0</v>
      </c>
      <c r="AY105" s="163">
        <f t="shared" si="27"/>
        <v>0</v>
      </c>
      <c r="AZ105" s="162">
        <f t="shared" si="28"/>
        <v>29</v>
      </c>
      <c r="BA105" s="162">
        <f t="shared" si="29"/>
        <v>36</v>
      </c>
      <c r="BB105" s="162">
        <f t="shared" si="30"/>
        <v>0</v>
      </c>
      <c r="BC105" s="162">
        <f t="shared" si="31"/>
        <v>0</v>
      </c>
    </row>
    <row r="106" spans="2:55" ht="10.5" thickTop="1" thickBot="1">
      <c r="B106" s="184" t="s">
        <v>6</v>
      </c>
      <c r="G106" s="161" t="s">
        <v>409</v>
      </c>
      <c r="L106" s="161" t="s">
        <v>14</v>
      </c>
      <c r="Q106" s="167" t="s">
        <v>33</v>
      </c>
      <c r="V106" s="167" t="s">
        <v>21</v>
      </c>
      <c r="AA106" s="161" t="s">
        <v>207</v>
      </c>
      <c r="AF106" s="176" t="s">
        <v>230</v>
      </c>
      <c r="AK106" s="167" t="s">
        <v>28</v>
      </c>
      <c r="AM106" s="162" t="s">
        <v>700</v>
      </c>
      <c r="AN106" s="162" t="s">
        <v>119</v>
      </c>
      <c r="AO106" s="162">
        <v>0</v>
      </c>
      <c r="AP106" s="162">
        <v>0</v>
      </c>
      <c r="AQ106" s="162">
        <v>0</v>
      </c>
      <c r="AR106" s="162">
        <v>0</v>
      </c>
      <c r="AS106" s="162">
        <v>0</v>
      </c>
      <c r="AT106" s="162">
        <v>0</v>
      </c>
      <c r="AU106" s="162">
        <v>0</v>
      </c>
      <c r="AV106" s="162">
        <v>0</v>
      </c>
      <c r="AW106" s="162">
        <f t="shared" si="26"/>
        <v>0</v>
      </c>
      <c r="AX106" s="162">
        <f t="shared" si="32"/>
        <v>0</v>
      </c>
      <c r="AY106" s="163">
        <f t="shared" si="27"/>
        <v>0</v>
      </c>
      <c r="AZ106" s="162">
        <f t="shared" si="28"/>
        <v>29</v>
      </c>
      <c r="BA106" s="162">
        <f t="shared" si="29"/>
        <v>36</v>
      </c>
      <c r="BB106" s="162">
        <f t="shared" si="30"/>
        <v>0</v>
      </c>
      <c r="BC106" s="162">
        <f t="shared" si="31"/>
        <v>0</v>
      </c>
    </row>
    <row r="107" spans="2:55" ht="10.5" thickTop="1" thickBot="1">
      <c r="B107" s="184" t="s">
        <v>378</v>
      </c>
      <c r="G107" s="161" t="s">
        <v>380</v>
      </c>
      <c r="L107" s="161" t="s">
        <v>369</v>
      </c>
      <c r="Q107" s="167" t="s">
        <v>374</v>
      </c>
      <c r="V107" s="167" t="s">
        <v>377</v>
      </c>
      <c r="AA107" s="161" t="s">
        <v>381</v>
      </c>
      <c r="AF107" s="176" t="s">
        <v>369</v>
      </c>
      <c r="AK107" s="167" t="s">
        <v>373</v>
      </c>
      <c r="AM107" s="162" t="s">
        <v>701</v>
      </c>
      <c r="AN107" s="162" t="s">
        <v>120</v>
      </c>
      <c r="AO107" s="162">
        <v>0</v>
      </c>
      <c r="AP107" s="162">
        <v>0</v>
      </c>
      <c r="AQ107" s="162">
        <v>0</v>
      </c>
      <c r="AR107" s="162">
        <v>0</v>
      </c>
      <c r="AS107" s="162">
        <v>0</v>
      </c>
      <c r="AT107" s="162">
        <v>0</v>
      </c>
      <c r="AU107" s="162">
        <v>0</v>
      </c>
      <c r="AV107" s="162">
        <v>0</v>
      </c>
      <c r="AW107" s="162">
        <f t="shared" si="26"/>
        <v>0</v>
      </c>
      <c r="AX107" s="162">
        <f t="shared" si="32"/>
        <v>0</v>
      </c>
      <c r="AY107" s="163">
        <f t="shared" si="27"/>
        <v>0</v>
      </c>
      <c r="AZ107" s="162">
        <f t="shared" si="28"/>
        <v>29</v>
      </c>
      <c r="BA107" s="162">
        <f t="shared" si="29"/>
        <v>36</v>
      </c>
      <c r="BB107" s="162">
        <f t="shared" si="30"/>
        <v>0</v>
      </c>
      <c r="BC107" s="162">
        <f t="shared" si="31"/>
        <v>0</v>
      </c>
    </row>
    <row r="108" spans="2:55" ht="10.5" thickTop="1" thickBot="1">
      <c r="B108" s="184">
        <v>10</v>
      </c>
      <c r="G108" s="161">
        <v>10</v>
      </c>
      <c r="L108" s="161">
        <v>10</v>
      </c>
      <c r="Q108" s="167">
        <v>10</v>
      </c>
      <c r="V108" s="167">
        <v>10</v>
      </c>
      <c r="AA108" s="161">
        <v>10</v>
      </c>
      <c r="AF108" s="176">
        <v>10</v>
      </c>
      <c r="AK108" s="167">
        <v>10</v>
      </c>
      <c r="AM108" s="162" t="s">
        <v>702</v>
      </c>
      <c r="AN108" s="162" t="s">
        <v>121</v>
      </c>
      <c r="AO108" s="162">
        <v>0</v>
      </c>
      <c r="AP108" s="162">
        <v>0</v>
      </c>
      <c r="AQ108" s="162">
        <v>27</v>
      </c>
      <c r="AR108" s="162">
        <v>12</v>
      </c>
      <c r="AS108" s="162">
        <v>9</v>
      </c>
      <c r="AT108" s="162">
        <v>27</v>
      </c>
      <c r="AU108" s="162">
        <v>0</v>
      </c>
      <c r="AV108" s="162">
        <v>12</v>
      </c>
      <c r="AW108" s="162">
        <f t="shared" si="26"/>
        <v>39</v>
      </c>
      <c r="AX108" s="162">
        <f t="shared" si="32"/>
        <v>48</v>
      </c>
      <c r="AY108" s="163">
        <f t="shared" si="27"/>
        <v>87</v>
      </c>
      <c r="AZ108" s="162">
        <f t="shared" si="28"/>
        <v>5</v>
      </c>
      <c r="BA108" s="162">
        <f t="shared" si="29"/>
        <v>2</v>
      </c>
      <c r="BB108" s="162">
        <f t="shared" si="30"/>
        <v>16</v>
      </c>
      <c r="BC108" s="162">
        <f t="shared" si="31"/>
        <v>28</v>
      </c>
    </row>
    <row r="109" spans="2:55" ht="10.5" thickTop="1" thickBot="1">
      <c r="B109" s="176">
        <v>42755</v>
      </c>
      <c r="G109" s="161">
        <v>12103</v>
      </c>
      <c r="L109" s="161">
        <v>4850</v>
      </c>
      <c r="Q109" s="161">
        <v>957</v>
      </c>
      <c r="V109" s="161">
        <v>5231</v>
      </c>
      <c r="AA109" s="161">
        <v>4266</v>
      </c>
      <c r="AF109" s="176">
        <v>2000</v>
      </c>
      <c r="AK109" s="161">
        <v>1171</v>
      </c>
      <c r="AM109" s="162" t="s">
        <v>703</v>
      </c>
      <c r="AN109" s="162" t="s">
        <v>122</v>
      </c>
      <c r="AO109" s="162">
        <v>0</v>
      </c>
      <c r="AP109" s="162">
        <v>0</v>
      </c>
      <c r="AQ109" s="162">
        <v>0</v>
      </c>
      <c r="AR109" s="162">
        <v>0</v>
      </c>
      <c r="AS109" s="162">
        <v>0</v>
      </c>
      <c r="AT109" s="162">
        <v>0</v>
      </c>
      <c r="AU109" s="162">
        <v>0</v>
      </c>
      <c r="AV109" s="162">
        <v>0</v>
      </c>
      <c r="AW109" s="162">
        <f t="shared" si="26"/>
        <v>0</v>
      </c>
      <c r="AX109" s="162">
        <f t="shared" si="32"/>
        <v>0</v>
      </c>
      <c r="AY109" s="163">
        <f t="shared" si="27"/>
        <v>0</v>
      </c>
      <c r="AZ109" s="162">
        <f t="shared" si="28"/>
        <v>29</v>
      </c>
      <c r="BA109" s="162">
        <f t="shared" si="29"/>
        <v>36</v>
      </c>
      <c r="BB109" s="162">
        <f t="shared" si="30"/>
        <v>0</v>
      </c>
      <c r="BC109" s="162">
        <f t="shared" si="31"/>
        <v>0</v>
      </c>
    </row>
    <row r="110" spans="2:55" ht="10.5" thickTop="1" thickBot="1">
      <c r="B110" s="176">
        <v>760.8</v>
      </c>
      <c r="G110" s="161">
        <v>1245.8</v>
      </c>
      <c r="L110" s="161">
        <v>1544</v>
      </c>
      <c r="Q110" s="161">
        <v>2047.8</v>
      </c>
      <c r="V110" s="161">
        <v>528</v>
      </c>
      <c r="AA110" s="161">
        <v>578</v>
      </c>
      <c r="AF110" s="176">
        <v>829.2</v>
      </c>
      <c r="AK110" s="161">
        <v>1031.3</v>
      </c>
      <c r="AM110" s="162" t="s">
        <v>704</v>
      </c>
      <c r="AN110" s="162" t="s">
        <v>123</v>
      </c>
      <c r="AO110" s="162">
        <v>0</v>
      </c>
      <c r="AP110" s="162">
        <v>0</v>
      </c>
      <c r="AQ110" s="162">
        <v>0</v>
      </c>
      <c r="AR110" s="162">
        <v>0</v>
      </c>
      <c r="AS110" s="162">
        <v>0</v>
      </c>
      <c r="AT110" s="162">
        <v>0</v>
      </c>
      <c r="AU110" s="162">
        <v>0</v>
      </c>
      <c r="AV110" s="162">
        <v>0</v>
      </c>
      <c r="AW110" s="162">
        <f t="shared" si="26"/>
        <v>0</v>
      </c>
      <c r="AX110" s="162">
        <f t="shared" si="32"/>
        <v>0</v>
      </c>
      <c r="AY110" s="163">
        <f t="shared" si="27"/>
        <v>0</v>
      </c>
      <c r="AZ110" s="162">
        <f t="shared" si="28"/>
        <v>29</v>
      </c>
      <c r="BA110" s="162">
        <f t="shared" si="29"/>
        <v>36</v>
      </c>
      <c r="BB110" s="162">
        <f t="shared" si="30"/>
        <v>0</v>
      </c>
      <c r="BC110" s="162">
        <f t="shared" si="31"/>
        <v>0</v>
      </c>
    </row>
    <row r="111" spans="2:55" ht="10.5" thickTop="1" thickBot="1">
      <c r="B111" s="176" t="s">
        <v>1616</v>
      </c>
      <c r="G111" s="161" t="s">
        <v>1678</v>
      </c>
      <c r="L111" s="161" t="s">
        <v>1597</v>
      </c>
      <c r="Q111" s="161" t="s">
        <v>7</v>
      </c>
      <c r="V111" s="161" t="s">
        <v>1649</v>
      </c>
      <c r="AA111" s="161" t="s">
        <v>1675</v>
      </c>
      <c r="AF111" s="176" t="s">
        <v>1005</v>
      </c>
      <c r="AK111" s="161" t="s">
        <v>29</v>
      </c>
      <c r="AM111" s="162" t="s">
        <v>705</v>
      </c>
      <c r="AN111" s="162" t="s">
        <v>124</v>
      </c>
      <c r="AO111" s="162">
        <v>0</v>
      </c>
      <c r="AP111" s="162">
        <v>0</v>
      </c>
      <c r="AQ111" s="162">
        <v>0</v>
      </c>
      <c r="AR111" s="162">
        <v>0</v>
      </c>
      <c r="AS111" s="162">
        <v>0</v>
      </c>
      <c r="AT111" s="162">
        <v>0</v>
      </c>
      <c r="AU111" s="162">
        <v>0</v>
      </c>
      <c r="AV111" s="162">
        <v>0</v>
      </c>
      <c r="AW111" s="162">
        <f t="shared" si="26"/>
        <v>0</v>
      </c>
      <c r="AX111" s="162">
        <f t="shared" si="32"/>
        <v>0</v>
      </c>
      <c r="AY111" s="163">
        <f t="shared" si="27"/>
        <v>0</v>
      </c>
      <c r="AZ111" s="162">
        <f t="shared" si="28"/>
        <v>29</v>
      </c>
      <c r="BA111" s="162">
        <f t="shared" si="29"/>
        <v>36</v>
      </c>
      <c r="BB111" s="162">
        <f t="shared" si="30"/>
        <v>0</v>
      </c>
      <c r="BC111" s="162">
        <f t="shared" si="31"/>
        <v>0</v>
      </c>
    </row>
    <row r="112" spans="2:55" ht="10.5" thickTop="1" thickBot="1">
      <c r="B112" s="176" t="s">
        <v>1617</v>
      </c>
      <c r="G112" s="161" t="s">
        <v>982</v>
      </c>
      <c r="L112" s="161" t="s">
        <v>973</v>
      </c>
      <c r="Q112" s="161" t="s">
        <v>956</v>
      </c>
      <c r="V112" s="161" t="s">
        <v>1650</v>
      </c>
      <c r="AA112" s="161" t="s">
        <v>1676</v>
      </c>
      <c r="AF112" s="176" t="s">
        <v>1008</v>
      </c>
      <c r="AK112" s="161" t="s">
        <v>991</v>
      </c>
      <c r="AM112" s="162" t="s">
        <v>706</v>
      </c>
      <c r="AN112" s="162" t="s">
        <v>125</v>
      </c>
      <c r="AO112" s="162">
        <v>0</v>
      </c>
      <c r="AP112" s="162">
        <v>0</v>
      </c>
      <c r="AQ112" s="162">
        <v>0</v>
      </c>
      <c r="AR112" s="162">
        <v>0</v>
      </c>
      <c r="AS112" s="162">
        <v>0</v>
      </c>
      <c r="AT112" s="162">
        <v>0</v>
      </c>
      <c r="AU112" s="162">
        <v>0</v>
      </c>
      <c r="AV112" s="162">
        <v>0</v>
      </c>
      <c r="AW112" s="162">
        <f t="shared" si="26"/>
        <v>0</v>
      </c>
      <c r="AX112" s="162">
        <f t="shared" si="32"/>
        <v>0</v>
      </c>
      <c r="AY112" s="163">
        <f t="shared" si="27"/>
        <v>0</v>
      </c>
      <c r="AZ112" s="162">
        <f t="shared" si="28"/>
        <v>29</v>
      </c>
      <c r="BA112" s="162">
        <f t="shared" si="29"/>
        <v>36</v>
      </c>
      <c r="BB112" s="162">
        <f t="shared" si="30"/>
        <v>0</v>
      </c>
      <c r="BC112" s="162">
        <f t="shared" si="31"/>
        <v>0</v>
      </c>
    </row>
    <row r="113" spans="2:55" ht="10.5" thickTop="1" thickBot="1">
      <c r="B113" s="176">
        <v>7</v>
      </c>
      <c r="G113" s="161">
        <v>12</v>
      </c>
      <c r="L113" s="161">
        <v>15</v>
      </c>
      <c r="Q113" s="161" t="s">
        <v>1703</v>
      </c>
      <c r="V113" s="161">
        <v>5</v>
      </c>
      <c r="AA113" s="161">
        <v>6</v>
      </c>
      <c r="AF113" s="176">
        <v>7</v>
      </c>
      <c r="AK113" s="161">
        <v>10</v>
      </c>
      <c r="AM113" s="162" t="s">
        <v>707</v>
      </c>
      <c r="AN113" s="162" t="s">
        <v>126</v>
      </c>
      <c r="AO113" s="162">
        <v>0</v>
      </c>
      <c r="AP113" s="162">
        <v>0</v>
      </c>
      <c r="AQ113" s="162">
        <v>0</v>
      </c>
      <c r="AR113" s="162">
        <v>0</v>
      </c>
      <c r="AS113" s="162">
        <v>0</v>
      </c>
      <c r="AT113" s="162">
        <v>0</v>
      </c>
      <c r="AU113" s="162">
        <v>0</v>
      </c>
      <c r="AV113" s="162">
        <v>0</v>
      </c>
      <c r="AW113" s="162">
        <f t="shared" si="26"/>
        <v>0</v>
      </c>
      <c r="AX113" s="162">
        <f t="shared" si="32"/>
        <v>0</v>
      </c>
      <c r="AY113" s="163">
        <f t="shared" si="27"/>
        <v>0</v>
      </c>
      <c r="AZ113" s="162">
        <f t="shared" si="28"/>
        <v>29</v>
      </c>
      <c r="BA113" s="162">
        <f t="shared" si="29"/>
        <v>36</v>
      </c>
      <c r="BB113" s="162">
        <f t="shared" si="30"/>
        <v>0</v>
      </c>
      <c r="BC113" s="162">
        <f t="shared" si="31"/>
        <v>0</v>
      </c>
    </row>
    <row r="114" spans="2:55" ht="10.5" thickTop="1" thickBot="1">
      <c r="B114" s="176">
        <v>740</v>
      </c>
      <c r="G114" s="161">
        <v>1171</v>
      </c>
      <c r="L114" s="161">
        <v>1510</v>
      </c>
      <c r="Q114" s="161">
        <v>2035</v>
      </c>
      <c r="V114" s="161">
        <v>512</v>
      </c>
      <c r="AA114" s="161">
        <v>569</v>
      </c>
      <c r="AF114" s="176">
        <v>732</v>
      </c>
      <c r="AK114" s="161">
        <v>1030</v>
      </c>
      <c r="AM114" s="162" t="s">
        <v>708</v>
      </c>
      <c r="AN114" s="162" t="s">
        <v>709</v>
      </c>
      <c r="AO114" s="162">
        <v>0</v>
      </c>
      <c r="AP114" s="162">
        <v>0</v>
      </c>
      <c r="AQ114" s="162">
        <v>0</v>
      </c>
      <c r="AR114" s="162">
        <v>0</v>
      </c>
      <c r="AS114" s="162">
        <v>0</v>
      </c>
      <c r="AT114" s="162">
        <v>0</v>
      </c>
      <c r="AU114" s="162">
        <v>0</v>
      </c>
      <c r="AV114" s="162">
        <v>0</v>
      </c>
      <c r="AW114" s="162">
        <f t="shared" si="26"/>
        <v>0</v>
      </c>
      <c r="AX114" s="162">
        <f t="shared" si="32"/>
        <v>0</v>
      </c>
      <c r="AY114" s="163">
        <f t="shared" si="27"/>
        <v>0</v>
      </c>
      <c r="AZ114" s="162">
        <f t="shared" si="28"/>
        <v>29</v>
      </c>
      <c r="BA114" s="162">
        <f t="shared" si="29"/>
        <v>36</v>
      </c>
      <c r="BB114" s="162">
        <f t="shared" si="30"/>
        <v>0</v>
      </c>
      <c r="BC114" s="162">
        <f t="shared" si="31"/>
        <v>0</v>
      </c>
    </row>
    <row r="115" spans="2:55" ht="10.5" thickTop="1" thickBot="1">
      <c r="AM115" s="162" t="s">
        <v>710</v>
      </c>
      <c r="AN115" s="162" t="s">
        <v>127</v>
      </c>
      <c r="AO115" s="162">
        <v>0</v>
      </c>
      <c r="AP115" s="162">
        <v>0</v>
      </c>
      <c r="AQ115" s="162">
        <v>0</v>
      </c>
      <c r="AR115" s="162">
        <v>0</v>
      </c>
      <c r="AS115" s="162">
        <v>0</v>
      </c>
      <c r="AT115" s="162">
        <v>0</v>
      </c>
      <c r="AU115" s="162">
        <v>0</v>
      </c>
      <c r="AV115" s="162">
        <v>0</v>
      </c>
      <c r="AW115" s="162">
        <f t="shared" si="26"/>
        <v>0</v>
      </c>
      <c r="AX115" s="162">
        <f t="shared" si="32"/>
        <v>0</v>
      </c>
      <c r="AY115" s="163">
        <f t="shared" si="27"/>
        <v>0</v>
      </c>
      <c r="AZ115" s="162">
        <f t="shared" si="28"/>
        <v>29</v>
      </c>
      <c r="BA115" s="162">
        <f t="shared" si="29"/>
        <v>36</v>
      </c>
      <c r="BB115" s="162">
        <f t="shared" si="30"/>
        <v>0</v>
      </c>
      <c r="BC115" s="162">
        <f t="shared" si="31"/>
        <v>0</v>
      </c>
    </row>
    <row r="116" spans="2:55" ht="10.5" thickTop="1" thickBot="1">
      <c r="B116" s="176" t="s">
        <v>21</v>
      </c>
      <c r="G116" s="161" t="s">
        <v>319</v>
      </c>
      <c r="L116" s="161" t="s">
        <v>409</v>
      </c>
      <c r="Q116" s="161" t="s">
        <v>376</v>
      </c>
      <c r="V116" s="161" t="s">
        <v>978</v>
      </c>
      <c r="AA116" s="161" t="s">
        <v>207</v>
      </c>
      <c r="AF116" s="176" t="s">
        <v>230</v>
      </c>
      <c r="AK116" s="161" t="s">
        <v>382</v>
      </c>
      <c r="AM116" s="162" t="s">
        <v>711</v>
      </c>
      <c r="AN116" s="162" t="s">
        <v>128</v>
      </c>
      <c r="AO116" s="162">
        <v>0</v>
      </c>
      <c r="AP116" s="162">
        <v>0</v>
      </c>
      <c r="AQ116" s="162">
        <v>0</v>
      </c>
      <c r="AR116" s="162">
        <v>0</v>
      </c>
      <c r="AS116" s="162">
        <v>0</v>
      </c>
      <c r="AT116" s="162">
        <v>0</v>
      </c>
      <c r="AU116" s="162">
        <v>0</v>
      </c>
      <c r="AV116" s="162">
        <v>0</v>
      </c>
      <c r="AW116" s="162">
        <f t="shared" si="26"/>
        <v>0</v>
      </c>
      <c r="AX116" s="162">
        <f t="shared" si="32"/>
        <v>0</v>
      </c>
      <c r="AY116" s="163">
        <f t="shared" si="27"/>
        <v>0</v>
      </c>
      <c r="AZ116" s="162">
        <f t="shared" si="28"/>
        <v>29</v>
      </c>
      <c r="BA116" s="162">
        <f t="shared" si="29"/>
        <v>36</v>
      </c>
      <c r="BB116" s="162">
        <f t="shared" si="30"/>
        <v>0</v>
      </c>
      <c r="BC116" s="162">
        <f t="shared" si="31"/>
        <v>0</v>
      </c>
    </row>
    <row r="117" spans="2:55" ht="10.5" thickTop="1" thickBot="1">
      <c r="B117" s="176" t="s">
        <v>377</v>
      </c>
      <c r="G117" s="161" t="s">
        <v>380</v>
      </c>
      <c r="L117" s="161" t="s">
        <v>368</v>
      </c>
      <c r="Q117" s="161" t="s">
        <v>374</v>
      </c>
      <c r="V117" s="161" t="s">
        <v>378</v>
      </c>
      <c r="AA117" s="161" t="s">
        <v>381</v>
      </c>
      <c r="AF117" s="176" t="s">
        <v>369</v>
      </c>
      <c r="AK117" s="161" t="s">
        <v>374</v>
      </c>
      <c r="AM117" s="162" t="s">
        <v>712</v>
      </c>
      <c r="AN117" s="162" t="s">
        <v>129</v>
      </c>
      <c r="AO117" s="162">
        <v>0</v>
      </c>
      <c r="AP117" s="162">
        <v>0</v>
      </c>
      <c r="AQ117" s="162">
        <v>0</v>
      </c>
      <c r="AR117" s="162">
        <v>0</v>
      </c>
      <c r="AS117" s="162">
        <v>0</v>
      </c>
      <c r="AT117" s="162">
        <v>0</v>
      </c>
      <c r="AU117" s="162">
        <v>0</v>
      </c>
      <c r="AV117" s="162">
        <v>0</v>
      </c>
      <c r="AW117" s="162">
        <f t="shared" si="26"/>
        <v>0</v>
      </c>
      <c r="AX117" s="162">
        <f t="shared" si="32"/>
        <v>0</v>
      </c>
      <c r="AY117" s="163">
        <f t="shared" si="27"/>
        <v>0</v>
      </c>
      <c r="AZ117" s="162">
        <f t="shared" si="28"/>
        <v>29</v>
      </c>
      <c r="BA117" s="162">
        <f t="shared" si="29"/>
        <v>36</v>
      </c>
      <c r="BB117" s="162">
        <f t="shared" si="30"/>
        <v>0</v>
      </c>
      <c r="BC117" s="162">
        <f t="shared" si="31"/>
        <v>0</v>
      </c>
    </row>
    <row r="118" spans="2:55" ht="10.5" thickTop="1" thickBot="1">
      <c r="B118" s="176">
        <v>11</v>
      </c>
      <c r="G118" s="161">
        <v>11</v>
      </c>
      <c r="L118" s="161">
        <v>11</v>
      </c>
      <c r="Q118" s="161">
        <v>11</v>
      </c>
      <c r="V118" s="161">
        <v>11</v>
      </c>
      <c r="AA118" s="161">
        <v>11</v>
      </c>
      <c r="AF118" s="176">
        <v>11</v>
      </c>
      <c r="AK118" s="161">
        <v>11</v>
      </c>
      <c r="AM118" s="162" t="s">
        <v>713</v>
      </c>
      <c r="AN118" s="162" t="s">
        <v>130</v>
      </c>
      <c r="AO118" s="162">
        <v>0</v>
      </c>
      <c r="AP118" s="162">
        <v>0</v>
      </c>
      <c r="AQ118" s="162">
        <v>0</v>
      </c>
      <c r="AR118" s="162">
        <v>0</v>
      </c>
      <c r="AS118" s="162">
        <v>0</v>
      </c>
      <c r="AT118" s="162">
        <v>0</v>
      </c>
      <c r="AU118" s="162">
        <v>0</v>
      </c>
      <c r="AV118" s="162">
        <v>0</v>
      </c>
      <c r="AW118" s="162">
        <f t="shared" si="26"/>
        <v>0</v>
      </c>
      <c r="AX118" s="162">
        <f t="shared" si="32"/>
        <v>0</v>
      </c>
      <c r="AY118" s="163">
        <f t="shared" si="27"/>
        <v>0</v>
      </c>
      <c r="AZ118" s="162">
        <f t="shared" si="28"/>
        <v>29</v>
      </c>
      <c r="BA118" s="162">
        <f t="shared" si="29"/>
        <v>36</v>
      </c>
      <c r="BB118" s="162">
        <f t="shared" si="30"/>
        <v>0</v>
      </c>
      <c r="BC118" s="162">
        <f t="shared" si="31"/>
        <v>0</v>
      </c>
    </row>
    <row r="119" spans="2:55" ht="10.5" thickTop="1" thickBot="1">
      <c r="B119" s="176">
        <v>43723</v>
      </c>
      <c r="G119" s="161">
        <v>12396</v>
      </c>
      <c r="L119" s="161">
        <v>5090</v>
      </c>
      <c r="Q119" s="161">
        <v>1104</v>
      </c>
      <c r="V119" s="161">
        <v>5384</v>
      </c>
      <c r="AA119" s="161">
        <v>4489</v>
      </c>
      <c r="AF119" s="176">
        <v>2010</v>
      </c>
      <c r="AK119" s="161">
        <v>1244</v>
      </c>
      <c r="AM119" s="162" t="s">
        <v>714</v>
      </c>
      <c r="AN119" s="162" t="s">
        <v>131</v>
      </c>
      <c r="AO119" s="162">
        <v>0</v>
      </c>
      <c r="AP119" s="162">
        <v>0</v>
      </c>
      <c r="AQ119" s="162">
        <v>0</v>
      </c>
      <c r="AR119" s="162">
        <v>0</v>
      </c>
      <c r="AS119" s="162">
        <v>0</v>
      </c>
      <c r="AT119" s="162">
        <v>0</v>
      </c>
      <c r="AU119" s="162">
        <v>0</v>
      </c>
      <c r="AV119" s="162">
        <v>0</v>
      </c>
      <c r="AW119" s="162">
        <f t="shared" si="26"/>
        <v>0</v>
      </c>
      <c r="AX119" s="162">
        <f t="shared" si="32"/>
        <v>0</v>
      </c>
      <c r="AY119" s="163">
        <f t="shared" si="27"/>
        <v>0</v>
      </c>
      <c r="AZ119" s="162">
        <f t="shared" si="28"/>
        <v>29</v>
      </c>
      <c r="BA119" s="162">
        <f t="shared" si="29"/>
        <v>36</v>
      </c>
      <c r="BB119" s="162">
        <f t="shared" si="30"/>
        <v>0</v>
      </c>
      <c r="BC119" s="162">
        <f t="shared" si="31"/>
        <v>0</v>
      </c>
    </row>
    <row r="120" spans="2:55" ht="10.5" thickTop="1" thickBot="1">
      <c r="B120" s="176">
        <v>750.5</v>
      </c>
      <c r="G120" s="161">
        <v>1237.5</v>
      </c>
      <c r="L120" s="161">
        <v>1527.8</v>
      </c>
      <c r="Q120" s="161">
        <v>2007.6</v>
      </c>
      <c r="V120" s="161">
        <v>523.20000000000005</v>
      </c>
      <c r="AA120" s="161">
        <v>563.79999999999995</v>
      </c>
      <c r="AF120" s="176">
        <v>827.5</v>
      </c>
      <c r="AK120" s="161">
        <v>1011.7</v>
      </c>
      <c r="AM120" s="162" t="s">
        <v>715</v>
      </c>
      <c r="AN120" s="162" t="s">
        <v>132</v>
      </c>
      <c r="AO120" s="162">
        <v>0</v>
      </c>
      <c r="AP120" s="162">
        <v>0</v>
      </c>
      <c r="AQ120" s="162">
        <v>0</v>
      </c>
      <c r="AR120" s="162">
        <v>0</v>
      </c>
      <c r="AS120" s="162">
        <v>0</v>
      </c>
      <c r="AT120" s="162">
        <v>0</v>
      </c>
      <c r="AU120" s="162">
        <v>0</v>
      </c>
      <c r="AV120" s="162">
        <v>0</v>
      </c>
      <c r="AW120" s="162">
        <f t="shared" si="26"/>
        <v>0</v>
      </c>
      <c r="AX120" s="162">
        <f t="shared" si="32"/>
        <v>0</v>
      </c>
      <c r="AY120" s="163">
        <f t="shared" si="27"/>
        <v>0</v>
      </c>
      <c r="AZ120" s="162">
        <f t="shared" si="28"/>
        <v>29</v>
      </c>
      <c r="BA120" s="162">
        <f t="shared" si="29"/>
        <v>36</v>
      </c>
      <c r="BB120" s="162">
        <f t="shared" si="30"/>
        <v>0</v>
      </c>
      <c r="BC120" s="162">
        <f t="shared" si="31"/>
        <v>0</v>
      </c>
    </row>
    <row r="121" spans="2:55" ht="10.5" thickTop="1" thickBot="1">
      <c r="B121" s="176" t="s">
        <v>1613</v>
      </c>
      <c r="G121" s="161" t="s">
        <v>1623</v>
      </c>
      <c r="L121" s="161" t="s">
        <v>975</v>
      </c>
      <c r="Q121" s="161" t="s">
        <v>1642</v>
      </c>
      <c r="V121" s="161" t="s">
        <v>1705</v>
      </c>
      <c r="AA121" s="161" t="s">
        <v>1660</v>
      </c>
      <c r="AF121" s="176" t="s">
        <v>1066</v>
      </c>
      <c r="AK121" s="161" t="s">
        <v>1064</v>
      </c>
      <c r="AM121" s="162" t="s">
        <v>716</v>
      </c>
      <c r="AN121" s="162" t="s">
        <v>133</v>
      </c>
      <c r="AO121" s="162">
        <v>0</v>
      </c>
      <c r="AP121" s="162">
        <v>0</v>
      </c>
      <c r="AQ121" s="162">
        <v>0</v>
      </c>
      <c r="AR121" s="162">
        <v>0</v>
      </c>
      <c r="AS121" s="162">
        <v>0</v>
      </c>
      <c r="AT121" s="162">
        <v>0</v>
      </c>
      <c r="AU121" s="162">
        <v>0</v>
      </c>
      <c r="AV121" s="162">
        <v>0</v>
      </c>
      <c r="AW121" s="162">
        <f t="shared" si="26"/>
        <v>0</v>
      </c>
      <c r="AX121" s="162">
        <f t="shared" si="32"/>
        <v>0</v>
      </c>
      <c r="AY121" s="163">
        <f t="shared" si="27"/>
        <v>0</v>
      </c>
      <c r="AZ121" s="162">
        <f t="shared" si="28"/>
        <v>29</v>
      </c>
      <c r="BA121" s="162">
        <f t="shared" si="29"/>
        <v>36</v>
      </c>
      <c r="BB121" s="162">
        <f t="shared" si="30"/>
        <v>0</v>
      </c>
      <c r="BC121" s="162">
        <f t="shared" si="31"/>
        <v>0</v>
      </c>
    </row>
    <row r="122" spans="2:55" ht="10.5" thickTop="1" thickBot="1">
      <c r="B122" s="176" t="s">
        <v>1614</v>
      </c>
      <c r="G122" s="161" t="s">
        <v>1069</v>
      </c>
      <c r="L122" s="161" t="s">
        <v>976</v>
      </c>
      <c r="Q122" s="161" t="s">
        <v>1643</v>
      </c>
      <c r="V122" s="161" t="s">
        <v>1706</v>
      </c>
      <c r="AA122" s="161" t="s">
        <v>1684</v>
      </c>
      <c r="AF122" s="176" t="s">
        <v>1067</v>
      </c>
      <c r="AK122" s="161" t="s">
        <v>1065</v>
      </c>
      <c r="AM122" s="162" t="s">
        <v>717</v>
      </c>
      <c r="AN122" s="162" t="s">
        <v>134</v>
      </c>
      <c r="AO122" s="162">
        <v>0</v>
      </c>
      <c r="AP122" s="162">
        <v>0</v>
      </c>
      <c r="AQ122" s="162">
        <v>0</v>
      </c>
      <c r="AR122" s="162">
        <v>0</v>
      </c>
      <c r="AS122" s="162">
        <v>0</v>
      </c>
      <c r="AT122" s="162">
        <v>0</v>
      </c>
      <c r="AU122" s="162">
        <v>0</v>
      </c>
      <c r="AV122" s="162">
        <v>0</v>
      </c>
      <c r="AW122" s="162">
        <f t="shared" si="26"/>
        <v>0</v>
      </c>
      <c r="AX122" s="162">
        <f t="shared" si="32"/>
        <v>0</v>
      </c>
      <c r="AY122" s="163">
        <f t="shared" si="27"/>
        <v>0</v>
      </c>
      <c r="AZ122" s="162">
        <f t="shared" si="28"/>
        <v>29</v>
      </c>
      <c r="BA122" s="162">
        <f t="shared" si="29"/>
        <v>36</v>
      </c>
      <c r="BB122" s="162">
        <f t="shared" si="30"/>
        <v>0</v>
      </c>
      <c r="BC122" s="162">
        <f t="shared" si="31"/>
        <v>0</v>
      </c>
    </row>
    <row r="123" spans="2:55" ht="10.5" thickTop="1" thickBot="1">
      <c r="B123" s="176">
        <v>7</v>
      </c>
      <c r="G123" s="161">
        <v>12</v>
      </c>
      <c r="L123" s="161">
        <v>15</v>
      </c>
      <c r="Q123" s="161">
        <v>20</v>
      </c>
      <c r="V123" s="161">
        <v>5</v>
      </c>
      <c r="AA123" s="161">
        <v>5</v>
      </c>
      <c r="AF123" s="176">
        <v>8</v>
      </c>
      <c r="AK123" s="161">
        <v>10</v>
      </c>
      <c r="AM123" s="162" t="s">
        <v>718</v>
      </c>
      <c r="AN123" s="162" t="s">
        <v>135</v>
      </c>
      <c r="AO123" s="162">
        <v>0</v>
      </c>
      <c r="AP123" s="162">
        <v>0</v>
      </c>
      <c r="AQ123" s="162">
        <v>0</v>
      </c>
      <c r="AR123" s="162">
        <v>0</v>
      </c>
      <c r="AS123" s="162">
        <v>0</v>
      </c>
      <c r="AT123" s="162">
        <v>0</v>
      </c>
      <c r="AU123" s="162">
        <v>0</v>
      </c>
      <c r="AV123" s="162">
        <v>0</v>
      </c>
      <c r="AW123" s="162">
        <f t="shared" si="26"/>
        <v>0</v>
      </c>
      <c r="AX123" s="162">
        <f t="shared" si="32"/>
        <v>0</v>
      </c>
      <c r="AY123" s="163">
        <f t="shared" si="27"/>
        <v>0</v>
      </c>
      <c r="AZ123" s="162">
        <f t="shared" si="28"/>
        <v>29</v>
      </c>
      <c r="BA123" s="162">
        <f t="shared" si="29"/>
        <v>36</v>
      </c>
      <c r="BB123" s="162">
        <f t="shared" si="30"/>
        <v>0</v>
      </c>
      <c r="BC123" s="162">
        <f t="shared" si="31"/>
        <v>0</v>
      </c>
    </row>
    <row r="124" spans="2:55" ht="10.5" thickTop="1" thickBot="1">
      <c r="B124" s="176">
        <v>735</v>
      </c>
      <c r="G124" s="161">
        <v>1241</v>
      </c>
      <c r="L124" s="161">
        <v>1464</v>
      </c>
      <c r="Q124" s="161">
        <v>1998</v>
      </c>
      <c r="V124" s="161">
        <v>502</v>
      </c>
      <c r="AA124" s="161">
        <v>533</v>
      </c>
      <c r="AF124" s="176">
        <v>813</v>
      </c>
      <c r="AK124" s="161">
        <v>987</v>
      </c>
      <c r="AM124" s="162" t="s">
        <v>719</v>
      </c>
      <c r="AN124" s="162" t="s">
        <v>136</v>
      </c>
      <c r="AO124" s="162">
        <v>0</v>
      </c>
      <c r="AP124" s="162">
        <v>0</v>
      </c>
      <c r="AQ124" s="162">
        <v>0</v>
      </c>
      <c r="AR124" s="162">
        <v>0</v>
      </c>
      <c r="AS124" s="162">
        <v>0</v>
      </c>
      <c r="AT124" s="162">
        <v>18</v>
      </c>
      <c r="AU124" s="162">
        <v>0</v>
      </c>
      <c r="AV124" s="162">
        <v>0</v>
      </c>
      <c r="AW124" s="162">
        <f t="shared" si="26"/>
        <v>0</v>
      </c>
      <c r="AX124" s="162">
        <f t="shared" si="32"/>
        <v>18</v>
      </c>
      <c r="AY124" s="163">
        <f t="shared" si="27"/>
        <v>18</v>
      </c>
      <c r="AZ124" s="162">
        <f t="shared" si="28"/>
        <v>29</v>
      </c>
      <c r="BA124" s="162">
        <f t="shared" si="29"/>
        <v>7</v>
      </c>
      <c r="BB124" s="162">
        <f t="shared" si="30"/>
        <v>0</v>
      </c>
      <c r="BC124" s="162">
        <f t="shared" si="31"/>
        <v>8</v>
      </c>
    </row>
    <row r="125" spans="2:55" ht="10.5" thickTop="1" thickBot="1">
      <c r="AM125" s="162" t="s">
        <v>720</v>
      </c>
      <c r="AN125" s="162" t="s">
        <v>137</v>
      </c>
      <c r="AO125" s="162">
        <v>9</v>
      </c>
      <c r="AP125" s="162">
        <v>8</v>
      </c>
      <c r="AQ125" s="162">
        <v>0</v>
      </c>
      <c r="AR125" s="162">
        <v>0</v>
      </c>
      <c r="AS125" s="162">
        <v>6</v>
      </c>
      <c r="AT125" s="162">
        <v>0</v>
      </c>
      <c r="AU125" s="162">
        <v>0</v>
      </c>
      <c r="AV125" s="162">
        <v>0</v>
      </c>
      <c r="AW125" s="162">
        <f t="shared" si="26"/>
        <v>17</v>
      </c>
      <c r="AX125" s="162">
        <f t="shared" si="32"/>
        <v>6</v>
      </c>
      <c r="AY125" s="163">
        <f t="shared" si="27"/>
        <v>23</v>
      </c>
      <c r="AZ125" s="162">
        <f t="shared" si="28"/>
        <v>7</v>
      </c>
      <c r="BA125" s="162">
        <f t="shared" si="29"/>
        <v>24</v>
      </c>
      <c r="BB125" s="162">
        <f t="shared" si="30"/>
        <v>8</v>
      </c>
      <c r="BC125" s="162">
        <f t="shared" si="31"/>
        <v>0</v>
      </c>
    </row>
    <row r="126" spans="2:55" ht="10.5" thickTop="1" thickBot="1">
      <c r="B126" s="176" t="s">
        <v>5</v>
      </c>
      <c r="G126" s="161" t="s">
        <v>14</v>
      </c>
      <c r="L126" s="161" t="s">
        <v>379</v>
      </c>
      <c r="Q126" s="161" t="s">
        <v>155</v>
      </c>
      <c r="V126" s="161" t="s">
        <v>78</v>
      </c>
      <c r="AA126" s="161" t="s">
        <v>1662</v>
      </c>
      <c r="AF126" s="176" t="s">
        <v>1068</v>
      </c>
      <c r="AK126" s="161" t="s">
        <v>1181</v>
      </c>
      <c r="AM126" s="162" t="s">
        <v>721</v>
      </c>
      <c r="AN126" s="162" t="s">
        <v>138</v>
      </c>
      <c r="AO126" s="162">
        <v>0</v>
      </c>
      <c r="AP126" s="162">
        <v>0</v>
      </c>
      <c r="AQ126" s="162">
        <v>0</v>
      </c>
      <c r="AR126" s="162">
        <v>0</v>
      </c>
      <c r="AS126" s="162">
        <v>0</v>
      </c>
      <c r="AT126" s="162">
        <v>0</v>
      </c>
      <c r="AU126" s="162">
        <v>0</v>
      </c>
      <c r="AV126" s="162">
        <v>0</v>
      </c>
      <c r="AW126" s="162">
        <f t="shared" si="26"/>
        <v>0</v>
      </c>
      <c r="AX126" s="162">
        <f t="shared" ref="AX126:AX157" si="33">AS126+AT126+AU126+AV126</f>
        <v>0</v>
      </c>
      <c r="AY126" s="163">
        <f t="shared" si="27"/>
        <v>0</v>
      </c>
      <c r="AZ126" s="162">
        <f t="shared" si="28"/>
        <v>29</v>
      </c>
      <c r="BA126" s="162">
        <f t="shared" si="29"/>
        <v>36</v>
      </c>
      <c r="BB126" s="162">
        <f t="shared" si="30"/>
        <v>0</v>
      </c>
      <c r="BC126" s="162">
        <f t="shared" si="31"/>
        <v>0</v>
      </c>
    </row>
    <row r="127" spans="2:55" ht="10.5" thickTop="1" thickBot="1">
      <c r="B127" s="176" t="s">
        <v>378</v>
      </c>
      <c r="G127" s="161" t="s">
        <v>380</v>
      </c>
      <c r="L127" s="161" t="s">
        <v>369</v>
      </c>
      <c r="Q127" s="161" t="s">
        <v>543</v>
      </c>
      <c r="V127" s="161" t="s">
        <v>378</v>
      </c>
      <c r="AA127" s="161" t="s">
        <v>380</v>
      </c>
      <c r="AF127" s="176" t="s">
        <v>369</v>
      </c>
      <c r="AK127" s="161" t="s">
        <v>543</v>
      </c>
      <c r="AM127" s="162" t="s">
        <v>722</v>
      </c>
      <c r="AN127" s="162" t="s">
        <v>139</v>
      </c>
      <c r="AO127" s="162">
        <v>0</v>
      </c>
      <c r="AP127" s="162">
        <v>0</v>
      </c>
      <c r="AQ127" s="162">
        <v>0</v>
      </c>
      <c r="AR127" s="162">
        <v>0</v>
      </c>
      <c r="AS127" s="162">
        <v>0</v>
      </c>
      <c r="AT127" s="162">
        <v>0</v>
      </c>
      <c r="AU127" s="162">
        <v>0</v>
      </c>
      <c r="AV127" s="162">
        <v>0</v>
      </c>
      <c r="AW127" s="162">
        <f t="shared" si="26"/>
        <v>0</v>
      </c>
      <c r="AX127" s="162">
        <f t="shared" si="33"/>
        <v>0</v>
      </c>
      <c r="AY127" s="163">
        <f t="shared" si="27"/>
        <v>0</v>
      </c>
      <c r="AZ127" s="162">
        <f t="shared" si="28"/>
        <v>29</v>
      </c>
      <c r="BA127" s="162">
        <f t="shared" si="29"/>
        <v>36</v>
      </c>
      <c r="BB127" s="162">
        <f t="shared" si="30"/>
        <v>0</v>
      </c>
      <c r="BC127" s="162">
        <f t="shared" si="31"/>
        <v>0</v>
      </c>
    </row>
    <row r="128" spans="2:55" ht="10.5" thickTop="1" thickBot="1">
      <c r="B128" s="176">
        <v>12</v>
      </c>
      <c r="G128" s="161">
        <v>12</v>
      </c>
      <c r="L128" s="161">
        <v>12</v>
      </c>
      <c r="Q128" s="161">
        <v>12</v>
      </c>
      <c r="V128" s="161">
        <v>12</v>
      </c>
      <c r="AA128" s="161">
        <v>12</v>
      </c>
      <c r="AF128" s="176">
        <v>12</v>
      </c>
      <c r="AK128" s="161">
        <v>12</v>
      </c>
      <c r="AM128" s="162" t="s">
        <v>723</v>
      </c>
      <c r="AN128" s="162" t="s">
        <v>724</v>
      </c>
      <c r="AO128" s="162">
        <v>0</v>
      </c>
      <c r="AP128" s="162">
        <v>0</v>
      </c>
      <c r="AQ128" s="162">
        <v>0</v>
      </c>
      <c r="AR128" s="162">
        <v>0</v>
      </c>
      <c r="AS128" s="162">
        <v>0</v>
      </c>
      <c r="AT128" s="162">
        <v>0</v>
      </c>
      <c r="AU128" s="162">
        <v>0</v>
      </c>
      <c r="AV128" s="162">
        <v>0</v>
      </c>
      <c r="AW128" s="162">
        <f t="shared" si="26"/>
        <v>0</v>
      </c>
      <c r="AX128" s="162">
        <f t="shared" si="33"/>
        <v>0</v>
      </c>
      <c r="AY128" s="163">
        <f t="shared" si="27"/>
        <v>0</v>
      </c>
      <c r="AZ128" s="162">
        <f t="shared" si="28"/>
        <v>29</v>
      </c>
      <c r="BA128" s="162">
        <f t="shared" si="29"/>
        <v>36</v>
      </c>
      <c r="BB128" s="162">
        <f t="shared" si="30"/>
        <v>0</v>
      </c>
      <c r="BC128" s="162">
        <f t="shared" si="31"/>
        <v>0</v>
      </c>
    </row>
    <row r="129" spans="2:55" ht="10.5" thickTop="1" thickBot="1">
      <c r="B129" s="176">
        <v>43944</v>
      </c>
      <c r="G129" s="161">
        <v>13953</v>
      </c>
      <c r="L129" s="161">
        <v>6626</v>
      </c>
      <c r="Q129" s="161">
        <v>1123</v>
      </c>
      <c r="V129" s="161">
        <v>5601</v>
      </c>
      <c r="AA129" s="161">
        <v>4670</v>
      </c>
      <c r="AF129" s="176">
        <v>2129</v>
      </c>
      <c r="AK129" s="161">
        <v>1294</v>
      </c>
      <c r="AM129" s="162" t="s">
        <v>725</v>
      </c>
      <c r="AN129" s="162" t="s">
        <v>140</v>
      </c>
      <c r="AO129" s="162">
        <v>0</v>
      </c>
      <c r="AP129" s="162">
        <v>0</v>
      </c>
      <c r="AQ129" s="162">
        <v>0</v>
      </c>
      <c r="AR129" s="162">
        <v>0</v>
      </c>
      <c r="AS129" s="162">
        <v>0</v>
      </c>
      <c r="AT129" s="162">
        <v>0</v>
      </c>
      <c r="AU129" s="162">
        <v>0</v>
      </c>
      <c r="AV129" s="162">
        <v>0</v>
      </c>
      <c r="AW129" s="162">
        <f t="shared" si="26"/>
        <v>0</v>
      </c>
      <c r="AX129" s="162">
        <f t="shared" si="33"/>
        <v>0</v>
      </c>
      <c r="AY129" s="163">
        <f t="shared" si="27"/>
        <v>0</v>
      </c>
      <c r="AZ129" s="162">
        <f t="shared" si="28"/>
        <v>29</v>
      </c>
      <c r="BA129" s="162">
        <f t="shared" si="29"/>
        <v>36</v>
      </c>
      <c r="BB129" s="162">
        <f t="shared" si="30"/>
        <v>0</v>
      </c>
      <c r="BC129" s="162">
        <f t="shared" si="31"/>
        <v>0</v>
      </c>
    </row>
    <row r="130" spans="2:55" ht="10.5" thickTop="1" thickBot="1">
      <c r="B130" s="176">
        <v>748.3</v>
      </c>
      <c r="G130" s="161">
        <v>1198</v>
      </c>
      <c r="L130" s="161">
        <v>1443.4</v>
      </c>
      <c r="Q130" s="161">
        <v>2001.4</v>
      </c>
      <c r="V130" s="161">
        <v>517.29999999999995</v>
      </c>
      <c r="AA130" s="161">
        <v>554</v>
      </c>
      <c r="AF130" s="176">
        <v>807.3</v>
      </c>
      <c r="AK130" s="161">
        <v>993</v>
      </c>
      <c r="AM130" s="162" t="s">
        <v>726</v>
      </c>
      <c r="AN130" s="162" t="s">
        <v>141</v>
      </c>
      <c r="AO130" s="162">
        <v>0</v>
      </c>
      <c r="AP130" s="162">
        <v>0</v>
      </c>
      <c r="AQ130" s="162">
        <v>0</v>
      </c>
      <c r="AR130" s="162">
        <v>0</v>
      </c>
      <c r="AS130" s="162">
        <v>0</v>
      </c>
      <c r="AT130" s="162">
        <v>0</v>
      </c>
      <c r="AU130" s="162">
        <v>0</v>
      </c>
      <c r="AV130" s="162">
        <v>0</v>
      </c>
      <c r="AW130" s="162">
        <f t="shared" si="26"/>
        <v>0</v>
      </c>
      <c r="AX130" s="162">
        <f t="shared" si="33"/>
        <v>0</v>
      </c>
      <c r="AY130" s="163">
        <f t="shared" si="27"/>
        <v>0</v>
      </c>
      <c r="AZ130" s="162">
        <f t="shared" si="28"/>
        <v>29</v>
      </c>
      <c r="BA130" s="162">
        <f t="shared" si="29"/>
        <v>36</v>
      </c>
      <c r="BB130" s="162">
        <f t="shared" si="30"/>
        <v>0</v>
      </c>
      <c r="BC130" s="162">
        <f t="shared" si="31"/>
        <v>0</v>
      </c>
    </row>
    <row r="131" spans="2:55" ht="10.5" thickTop="1" thickBot="1">
      <c r="B131" s="176" t="s">
        <v>1771</v>
      </c>
      <c r="G131" s="161" t="s">
        <v>1629</v>
      </c>
      <c r="L131" s="161" t="s">
        <v>1209</v>
      </c>
      <c r="Q131" s="161" t="s">
        <v>1713</v>
      </c>
      <c r="V131" s="161" t="s">
        <v>12</v>
      </c>
      <c r="AA131" s="161" t="s">
        <v>1775</v>
      </c>
      <c r="AF131" s="176" t="s">
        <v>1074</v>
      </c>
      <c r="AK131" s="161" t="s">
        <v>22</v>
      </c>
      <c r="AM131" s="162" t="s">
        <v>727</v>
      </c>
      <c r="AN131" s="162" t="s">
        <v>142</v>
      </c>
      <c r="AO131" s="162">
        <v>0</v>
      </c>
      <c r="AP131" s="162">
        <v>0</v>
      </c>
      <c r="AQ131" s="162">
        <v>0</v>
      </c>
      <c r="AR131" s="162">
        <v>0</v>
      </c>
      <c r="AS131" s="162">
        <v>0</v>
      </c>
      <c r="AT131" s="162">
        <v>0</v>
      </c>
      <c r="AU131" s="162">
        <v>0</v>
      </c>
      <c r="AV131" s="162">
        <v>0</v>
      </c>
      <c r="AW131" s="162">
        <f t="shared" si="26"/>
        <v>0</v>
      </c>
      <c r="AX131" s="162">
        <f t="shared" si="33"/>
        <v>0</v>
      </c>
      <c r="AY131" s="163">
        <f t="shared" si="27"/>
        <v>0</v>
      </c>
      <c r="AZ131" s="162">
        <f t="shared" si="28"/>
        <v>29</v>
      </c>
      <c r="BA131" s="162">
        <f t="shared" si="29"/>
        <v>36</v>
      </c>
      <c r="BB131" s="162">
        <f t="shared" si="30"/>
        <v>0</v>
      </c>
      <c r="BC131" s="162">
        <f t="shared" si="31"/>
        <v>0</v>
      </c>
    </row>
    <row r="132" spans="2:55" ht="10.5" thickTop="1" thickBot="1">
      <c r="B132" s="176" t="s">
        <v>1772</v>
      </c>
      <c r="G132" s="161" t="s">
        <v>1630</v>
      </c>
      <c r="L132" s="161" t="s">
        <v>1210</v>
      </c>
      <c r="Q132" s="161" t="s">
        <v>1714</v>
      </c>
      <c r="V132" s="161" t="s">
        <v>1773</v>
      </c>
      <c r="AA132" s="161" t="s">
        <v>1776</v>
      </c>
      <c r="AF132" s="176" t="s">
        <v>1075</v>
      </c>
      <c r="AK132" s="161" t="s">
        <v>994</v>
      </c>
      <c r="AM132" s="162" t="s">
        <v>728</v>
      </c>
      <c r="AN132" s="162" t="s">
        <v>143</v>
      </c>
      <c r="AO132" s="162">
        <v>0</v>
      </c>
      <c r="AP132" s="162">
        <v>0</v>
      </c>
      <c r="AQ132" s="162">
        <v>0</v>
      </c>
      <c r="AR132" s="162">
        <v>0</v>
      </c>
      <c r="AS132" s="162">
        <v>0</v>
      </c>
      <c r="AT132" s="162">
        <v>0</v>
      </c>
      <c r="AU132" s="162">
        <v>0</v>
      </c>
      <c r="AV132" s="162">
        <v>0</v>
      </c>
      <c r="AW132" s="162">
        <f t="shared" ref="AW132:AW195" si="34">AR132+AQ132+AP132+AO132</f>
        <v>0</v>
      </c>
      <c r="AX132" s="162">
        <f t="shared" si="33"/>
        <v>0</v>
      </c>
      <c r="AY132" s="163">
        <f t="shared" si="27"/>
        <v>0</v>
      </c>
      <c r="AZ132" s="162">
        <f t="shared" si="28"/>
        <v>29</v>
      </c>
      <c r="BA132" s="162">
        <f t="shared" si="29"/>
        <v>36</v>
      </c>
      <c r="BB132" s="162">
        <f t="shared" si="30"/>
        <v>0</v>
      </c>
      <c r="BC132" s="162">
        <f t="shared" si="31"/>
        <v>0</v>
      </c>
    </row>
    <row r="133" spans="2:55" ht="10.5" thickTop="1" thickBot="1">
      <c r="B133" s="176">
        <v>7</v>
      </c>
      <c r="G133" s="161">
        <v>12</v>
      </c>
      <c r="L133" s="161">
        <v>14</v>
      </c>
      <c r="Q133" s="161">
        <v>19</v>
      </c>
      <c r="V133" s="161">
        <v>5</v>
      </c>
      <c r="AA133" s="161">
        <v>5</v>
      </c>
      <c r="AF133" s="176">
        <v>8</v>
      </c>
      <c r="AK133" s="161">
        <v>10</v>
      </c>
      <c r="AM133" s="162" t="s">
        <v>729</v>
      </c>
      <c r="AN133" s="162" t="s">
        <v>144</v>
      </c>
      <c r="AO133" s="162">
        <v>0</v>
      </c>
      <c r="AP133" s="162">
        <v>0</v>
      </c>
      <c r="AQ133" s="162">
        <v>0</v>
      </c>
      <c r="AR133" s="162">
        <v>0</v>
      </c>
      <c r="AS133" s="162">
        <v>0</v>
      </c>
      <c r="AT133" s="162">
        <v>0</v>
      </c>
      <c r="AU133" s="162">
        <v>11</v>
      </c>
      <c r="AV133" s="162">
        <v>0</v>
      </c>
      <c r="AW133" s="162">
        <f t="shared" si="34"/>
        <v>0</v>
      </c>
      <c r="AX133" s="162">
        <f t="shared" si="33"/>
        <v>11</v>
      </c>
      <c r="AY133" s="163">
        <f t="shared" ref="AY133:AY196" si="35">AX133+AW133</f>
        <v>11</v>
      </c>
      <c r="AZ133" s="162">
        <f t="shared" ref="AZ133:AZ196" si="36">RANK(AW133,AW$4:AW$349)</f>
        <v>29</v>
      </c>
      <c r="BA133" s="162">
        <f t="shared" ref="BA133:BA196" si="37">RANK(AX133,AX$4:AX$349)</f>
        <v>10</v>
      </c>
      <c r="BB133" s="162">
        <f t="shared" ref="BB133:BB196" si="38">IF(AZ133=1,32,IF(AZ133=2,28,IF(AZ133=3,24,IF(AZ133=4,20,IF(AZ133=5,16,IF(AZ133=6,12,IF(AZ133=7,8,IF(AZ133=8,4,0))))))))</f>
        <v>0</v>
      </c>
      <c r="BC133" s="162">
        <f t="shared" ref="BC133:BC196" si="39">IF(BA133=1,32,IF(BA133=2,28,IF(BA133=3,24,IF(BA133=4,20,IF(BA133=5,16,IF(BA133=6,12,IF(BA133=7,8,IF(BA133=8,4,0))))))))</f>
        <v>0</v>
      </c>
    </row>
    <row r="134" spans="2:55" ht="10.5" thickTop="1" thickBot="1">
      <c r="B134" s="176">
        <v>687</v>
      </c>
      <c r="G134" s="161">
        <v>1162</v>
      </c>
      <c r="L134" s="161">
        <v>1382</v>
      </c>
      <c r="Q134" s="161">
        <v>1942</v>
      </c>
      <c r="V134" s="161">
        <v>514</v>
      </c>
      <c r="AA134" s="161">
        <v>500</v>
      </c>
      <c r="AF134" s="176">
        <v>807</v>
      </c>
      <c r="AK134" s="161">
        <v>1017</v>
      </c>
      <c r="AM134" s="162" t="s">
        <v>730</v>
      </c>
      <c r="AN134" s="162" t="s">
        <v>145</v>
      </c>
      <c r="AO134" s="162">
        <v>0</v>
      </c>
      <c r="AP134" s="162">
        <v>0</v>
      </c>
      <c r="AQ134" s="162">
        <v>0</v>
      </c>
      <c r="AR134" s="162">
        <v>0</v>
      </c>
      <c r="AS134" s="162">
        <v>0</v>
      </c>
      <c r="AT134" s="162">
        <v>0</v>
      </c>
      <c r="AU134" s="162">
        <v>0</v>
      </c>
      <c r="AV134" s="162">
        <v>0</v>
      </c>
      <c r="AW134" s="162">
        <f t="shared" si="34"/>
        <v>0</v>
      </c>
      <c r="AX134" s="162">
        <f t="shared" si="33"/>
        <v>0</v>
      </c>
      <c r="AY134" s="163">
        <f t="shared" si="35"/>
        <v>0</v>
      </c>
      <c r="AZ134" s="162">
        <f t="shared" si="36"/>
        <v>29</v>
      </c>
      <c r="BA134" s="162">
        <f t="shared" si="37"/>
        <v>36</v>
      </c>
      <c r="BB134" s="162">
        <f t="shared" si="38"/>
        <v>0</v>
      </c>
      <c r="BC134" s="162">
        <f t="shared" si="39"/>
        <v>0</v>
      </c>
    </row>
    <row r="135" spans="2:55" ht="10.5" thickTop="1" thickBot="1">
      <c r="AF135" s="176" t="s">
        <v>568</v>
      </c>
      <c r="AM135" s="162" t="s">
        <v>731</v>
      </c>
      <c r="AN135" s="162" t="s">
        <v>146</v>
      </c>
      <c r="AO135" s="162">
        <v>0</v>
      </c>
      <c r="AP135" s="162">
        <v>0</v>
      </c>
      <c r="AQ135" s="162">
        <v>0</v>
      </c>
      <c r="AR135" s="162">
        <v>0</v>
      </c>
      <c r="AS135" s="162">
        <v>0</v>
      </c>
      <c r="AT135" s="162">
        <v>0</v>
      </c>
      <c r="AU135" s="162">
        <v>0</v>
      </c>
      <c r="AV135" s="162">
        <v>0</v>
      </c>
      <c r="AW135" s="162">
        <f t="shared" si="34"/>
        <v>0</v>
      </c>
      <c r="AX135" s="162">
        <f t="shared" si="33"/>
        <v>0</v>
      </c>
      <c r="AY135" s="163">
        <f t="shared" si="35"/>
        <v>0</v>
      </c>
      <c r="AZ135" s="162">
        <f t="shared" si="36"/>
        <v>29</v>
      </c>
      <c r="BA135" s="162">
        <f t="shared" si="37"/>
        <v>36</v>
      </c>
      <c r="BB135" s="162">
        <f t="shared" si="38"/>
        <v>0</v>
      </c>
      <c r="BC135" s="162">
        <f t="shared" si="39"/>
        <v>0</v>
      </c>
    </row>
    <row r="136" spans="2:55" ht="10.5" thickTop="1" thickBot="1">
      <c r="B136" s="176" t="s">
        <v>250</v>
      </c>
      <c r="G136" s="161" t="s">
        <v>371</v>
      </c>
      <c r="L136" s="161" t="s">
        <v>379</v>
      </c>
      <c r="Q136" s="161" t="s">
        <v>958</v>
      </c>
      <c r="V136" s="161" t="s">
        <v>1774</v>
      </c>
      <c r="AA136" s="161" t="s">
        <v>180</v>
      </c>
      <c r="AF136" s="176" t="s">
        <v>15</v>
      </c>
      <c r="AK136" s="161" t="s">
        <v>376</v>
      </c>
      <c r="AM136" s="162" t="s">
        <v>732</v>
      </c>
      <c r="AN136" s="162" t="s">
        <v>147</v>
      </c>
      <c r="AO136" s="162">
        <v>0</v>
      </c>
      <c r="AP136" s="162">
        <v>0</v>
      </c>
      <c r="AQ136" s="162">
        <v>0</v>
      </c>
      <c r="AR136" s="162">
        <v>0</v>
      </c>
      <c r="AS136" s="162">
        <v>0</v>
      </c>
      <c r="AT136" s="162">
        <v>0</v>
      </c>
      <c r="AU136" s="162">
        <v>0</v>
      </c>
      <c r="AV136" s="162">
        <v>0</v>
      </c>
      <c r="AW136" s="162">
        <f t="shared" si="34"/>
        <v>0</v>
      </c>
      <c r="AX136" s="162">
        <f t="shared" si="33"/>
        <v>0</v>
      </c>
      <c r="AY136" s="163">
        <f t="shared" si="35"/>
        <v>0</v>
      </c>
      <c r="AZ136" s="162">
        <f t="shared" si="36"/>
        <v>29</v>
      </c>
      <c r="BA136" s="162">
        <f t="shared" si="37"/>
        <v>36</v>
      </c>
      <c r="BB136" s="162">
        <f t="shared" si="38"/>
        <v>0</v>
      </c>
      <c r="BC136" s="162">
        <f t="shared" si="39"/>
        <v>0</v>
      </c>
    </row>
    <row r="137" spans="2:55" ht="10.5" thickTop="1" thickBot="1">
      <c r="B137" s="176" t="s">
        <v>378</v>
      </c>
      <c r="G137" s="161" t="s">
        <v>380</v>
      </c>
      <c r="L137" s="161" t="s">
        <v>369</v>
      </c>
      <c r="Q137" s="161" t="s">
        <v>373</v>
      </c>
      <c r="V137" s="161" t="s">
        <v>377</v>
      </c>
      <c r="AA137" s="161" t="s">
        <v>381</v>
      </c>
      <c r="AF137" s="176" t="s">
        <v>369</v>
      </c>
      <c r="AK137" s="161" t="s">
        <v>373</v>
      </c>
      <c r="AM137" s="162" t="s">
        <v>733</v>
      </c>
      <c r="AN137" s="162" t="s">
        <v>19</v>
      </c>
      <c r="AO137" s="162">
        <v>0</v>
      </c>
      <c r="AP137" s="162">
        <v>0</v>
      </c>
      <c r="AQ137" s="162">
        <v>0</v>
      </c>
      <c r="AR137" s="162">
        <v>0</v>
      </c>
      <c r="AS137" s="162">
        <v>0</v>
      </c>
      <c r="AT137" s="162">
        <v>0</v>
      </c>
      <c r="AU137" s="162">
        <v>13</v>
      </c>
      <c r="AV137" s="162">
        <v>0</v>
      </c>
      <c r="AW137" s="162">
        <f t="shared" si="34"/>
        <v>0</v>
      </c>
      <c r="AX137" s="162">
        <f t="shared" si="33"/>
        <v>13</v>
      </c>
      <c r="AY137" s="163">
        <f t="shared" si="35"/>
        <v>13</v>
      </c>
      <c r="AZ137" s="162">
        <f t="shared" si="36"/>
        <v>29</v>
      </c>
      <c r="BA137" s="162">
        <f t="shared" si="37"/>
        <v>9</v>
      </c>
      <c r="BB137" s="162">
        <f t="shared" si="38"/>
        <v>0</v>
      </c>
      <c r="BC137" s="162">
        <f t="shared" si="39"/>
        <v>0</v>
      </c>
    </row>
    <row r="138" spans="2:55" ht="10.5" thickTop="1" thickBot="1">
      <c r="B138" s="176">
        <v>13</v>
      </c>
      <c r="G138" s="161">
        <v>13</v>
      </c>
      <c r="L138" s="161">
        <v>13</v>
      </c>
      <c r="Q138" s="161">
        <v>13</v>
      </c>
      <c r="V138" s="161">
        <v>13</v>
      </c>
      <c r="AA138" s="161">
        <v>13</v>
      </c>
      <c r="AF138" s="176">
        <v>13</v>
      </c>
      <c r="AK138" s="161">
        <v>13</v>
      </c>
      <c r="AM138" s="162" t="s">
        <v>734</v>
      </c>
      <c r="AN138" s="162" t="s">
        <v>148</v>
      </c>
      <c r="AO138" s="162">
        <v>0</v>
      </c>
      <c r="AP138" s="162">
        <v>0</v>
      </c>
      <c r="AQ138" s="162">
        <v>0</v>
      </c>
      <c r="AR138" s="162">
        <v>0</v>
      </c>
      <c r="AS138" s="162">
        <v>0</v>
      </c>
      <c r="AT138" s="162">
        <v>0</v>
      </c>
      <c r="AU138" s="162">
        <v>0</v>
      </c>
      <c r="AV138" s="162">
        <v>0</v>
      </c>
      <c r="AW138" s="162">
        <f t="shared" si="34"/>
        <v>0</v>
      </c>
      <c r="AX138" s="162">
        <f t="shared" si="33"/>
        <v>0</v>
      </c>
      <c r="AY138" s="163">
        <f t="shared" si="35"/>
        <v>0</v>
      </c>
      <c r="AZ138" s="162">
        <f t="shared" si="36"/>
        <v>29</v>
      </c>
      <c r="BA138" s="162">
        <f t="shared" si="37"/>
        <v>36</v>
      </c>
      <c r="BB138" s="162">
        <f t="shared" si="38"/>
        <v>0</v>
      </c>
      <c r="BC138" s="162">
        <f t="shared" si="39"/>
        <v>0</v>
      </c>
    </row>
    <row r="139" spans="2:55" ht="10.5" thickTop="1" thickBot="1">
      <c r="B139" s="176">
        <v>44689</v>
      </c>
      <c r="G139" s="161">
        <v>14024</v>
      </c>
      <c r="L139" s="161">
        <v>6654</v>
      </c>
      <c r="Q139" s="161">
        <v>1162</v>
      </c>
      <c r="V139" s="161">
        <v>5691</v>
      </c>
      <c r="AA139" s="161">
        <v>4676</v>
      </c>
      <c r="AF139" s="176">
        <v>2726</v>
      </c>
      <c r="AK139" s="161">
        <v>1568</v>
      </c>
      <c r="AM139" s="162" t="s">
        <v>735</v>
      </c>
      <c r="AN139" s="162" t="s">
        <v>149</v>
      </c>
      <c r="AO139" s="162">
        <v>0</v>
      </c>
      <c r="AP139" s="162">
        <v>0</v>
      </c>
      <c r="AQ139" s="162">
        <v>0</v>
      </c>
      <c r="AR139" s="162">
        <v>0</v>
      </c>
      <c r="AS139" s="162">
        <v>0</v>
      </c>
      <c r="AT139" s="162">
        <v>0</v>
      </c>
      <c r="AU139" s="162">
        <v>0</v>
      </c>
      <c r="AV139" s="162">
        <v>0</v>
      </c>
      <c r="AW139" s="162">
        <f t="shared" si="34"/>
        <v>0</v>
      </c>
      <c r="AX139" s="162">
        <f t="shared" si="33"/>
        <v>0</v>
      </c>
      <c r="AY139" s="163">
        <f t="shared" si="35"/>
        <v>0</v>
      </c>
      <c r="AZ139" s="162">
        <f t="shared" si="36"/>
        <v>29</v>
      </c>
      <c r="BA139" s="162">
        <f t="shared" si="37"/>
        <v>36</v>
      </c>
      <c r="BB139" s="162">
        <f t="shared" si="38"/>
        <v>0</v>
      </c>
      <c r="BC139" s="162">
        <f t="shared" si="39"/>
        <v>0</v>
      </c>
    </row>
    <row r="140" spans="2:55" ht="10.5" thickTop="1" thickBot="1">
      <c r="B140" s="176">
        <v>740.8</v>
      </c>
      <c r="G140" s="161">
        <v>1195.7</v>
      </c>
      <c r="L140" s="161">
        <v>1442.3</v>
      </c>
      <c r="Q140" s="161">
        <v>1990.8</v>
      </c>
      <c r="V140" s="161">
        <v>514.70000000000005</v>
      </c>
      <c r="AA140" s="161">
        <v>553.70000000000005</v>
      </c>
      <c r="AF140" s="176">
        <v>717.5</v>
      </c>
      <c r="AK140" s="161">
        <v>920</v>
      </c>
      <c r="AM140" s="162" t="s">
        <v>736</v>
      </c>
      <c r="AN140" s="162" t="s">
        <v>150</v>
      </c>
      <c r="AO140" s="162">
        <v>0</v>
      </c>
      <c r="AP140" s="162">
        <v>0</v>
      </c>
      <c r="AQ140" s="162">
        <v>0</v>
      </c>
      <c r="AR140" s="162">
        <v>0</v>
      </c>
      <c r="AS140" s="162">
        <v>0</v>
      </c>
      <c r="AT140" s="162">
        <v>0</v>
      </c>
      <c r="AU140" s="162">
        <v>0</v>
      </c>
      <c r="AV140" s="162">
        <v>0</v>
      </c>
      <c r="AW140" s="162">
        <f t="shared" si="34"/>
        <v>0</v>
      </c>
      <c r="AX140" s="162">
        <f t="shared" si="33"/>
        <v>0</v>
      </c>
      <c r="AY140" s="163">
        <f t="shared" si="35"/>
        <v>0</v>
      </c>
      <c r="AZ140" s="162">
        <f t="shared" si="36"/>
        <v>29</v>
      </c>
      <c r="BA140" s="162">
        <f t="shared" si="37"/>
        <v>36</v>
      </c>
      <c r="BB140" s="162">
        <f t="shared" si="38"/>
        <v>0</v>
      </c>
      <c r="BC140" s="162">
        <f t="shared" si="39"/>
        <v>0</v>
      </c>
    </row>
    <row r="141" spans="2:55" ht="10.5" thickTop="1" thickBot="1">
      <c r="B141" s="176" t="s">
        <v>1618</v>
      </c>
      <c r="G141" s="161" t="s">
        <v>1679</v>
      </c>
      <c r="L141" s="161" t="s">
        <v>12</v>
      </c>
      <c r="Q141" s="161" t="s">
        <v>1645</v>
      </c>
      <c r="V141" s="161" t="s">
        <v>1716</v>
      </c>
      <c r="AA141" s="161" t="s">
        <v>1777</v>
      </c>
      <c r="AF141" s="176" t="s">
        <v>1685</v>
      </c>
      <c r="AK141" s="161" t="s">
        <v>1677</v>
      </c>
      <c r="AM141" s="162" t="s">
        <v>737</v>
      </c>
      <c r="AN141" s="162" t="s">
        <v>151</v>
      </c>
      <c r="AO141" s="162">
        <v>0</v>
      </c>
      <c r="AP141" s="162">
        <v>0</v>
      </c>
      <c r="AQ141" s="162">
        <v>0</v>
      </c>
      <c r="AR141" s="162">
        <v>0</v>
      </c>
      <c r="AS141" s="162">
        <v>0</v>
      </c>
      <c r="AT141" s="162">
        <v>0</v>
      </c>
      <c r="AU141" s="162">
        <v>0</v>
      </c>
      <c r="AV141" s="162">
        <v>0</v>
      </c>
      <c r="AW141" s="162">
        <f t="shared" si="34"/>
        <v>0</v>
      </c>
      <c r="AX141" s="162">
        <f t="shared" si="33"/>
        <v>0</v>
      </c>
      <c r="AY141" s="163">
        <f t="shared" si="35"/>
        <v>0</v>
      </c>
      <c r="AZ141" s="162">
        <f t="shared" si="36"/>
        <v>29</v>
      </c>
      <c r="BA141" s="162">
        <f t="shared" si="37"/>
        <v>36</v>
      </c>
      <c r="BB141" s="162">
        <f t="shared" si="38"/>
        <v>0</v>
      </c>
      <c r="BC141" s="162">
        <f t="shared" si="39"/>
        <v>0</v>
      </c>
    </row>
    <row r="142" spans="2:55" ht="10.5" thickTop="1" thickBot="1">
      <c r="B142" s="176" t="s">
        <v>1619</v>
      </c>
      <c r="G142" s="161" t="s">
        <v>1063</v>
      </c>
      <c r="L142" s="161" t="s">
        <v>967</v>
      </c>
      <c r="Q142" s="161" t="s">
        <v>1646</v>
      </c>
      <c r="V142" s="161" t="s">
        <v>1717</v>
      </c>
      <c r="AA142" s="161" t="s">
        <v>998</v>
      </c>
      <c r="AF142" s="176" t="s">
        <v>1686</v>
      </c>
      <c r="AK142" s="161" t="s">
        <v>1650</v>
      </c>
      <c r="AM142" s="162" t="s">
        <v>738</v>
      </c>
      <c r="AN142" s="162" t="s">
        <v>152</v>
      </c>
      <c r="AO142" s="162">
        <v>0</v>
      </c>
      <c r="AP142" s="162">
        <v>0</v>
      </c>
      <c r="AQ142" s="162">
        <v>0</v>
      </c>
      <c r="AR142" s="162">
        <v>0</v>
      </c>
      <c r="AS142" s="162">
        <v>0</v>
      </c>
      <c r="AT142" s="162">
        <v>0</v>
      </c>
      <c r="AU142" s="162">
        <v>0</v>
      </c>
      <c r="AV142" s="162">
        <v>0</v>
      </c>
      <c r="AW142" s="162">
        <f t="shared" si="34"/>
        <v>0</v>
      </c>
      <c r="AX142" s="162">
        <f t="shared" si="33"/>
        <v>0</v>
      </c>
      <c r="AY142" s="163">
        <f t="shared" si="35"/>
        <v>0</v>
      </c>
      <c r="AZ142" s="162">
        <f t="shared" si="36"/>
        <v>29</v>
      </c>
      <c r="BA142" s="162">
        <f t="shared" si="37"/>
        <v>36</v>
      </c>
      <c r="BB142" s="162">
        <f t="shared" si="38"/>
        <v>0</v>
      </c>
      <c r="BC142" s="162">
        <f t="shared" si="39"/>
        <v>0</v>
      </c>
    </row>
    <row r="143" spans="2:55" ht="10.5" thickTop="1" thickBot="1">
      <c r="B143" s="176">
        <v>7</v>
      </c>
      <c r="G143" s="161">
        <v>11</v>
      </c>
      <c r="L143" s="161">
        <v>14</v>
      </c>
      <c r="Q143" s="161">
        <v>20</v>
      </c>
      <c r="V143" s="161">
        <v>5</v>
      </c>
      <c r="AA143" s="161">
        <v>5</v>
      </c>
      <c r="AF143" s="176">
        <v>7</v>
      </c>
      <c r="AK143" s="161">
        <v>9</v>
      </c>
      <c r="AM143" s="162" t="s">
        <v>739</v>
      </c>
      <c r="AN143" s="162" t="s">
        <v>153</v>
      </c>
      <c r="AO143" s="162">
        <v>0</v>
      </c>
      <c r="AP143" s="162">
        <v>0</v>
      </c>
      <c r="AQ143" s="162">
        <v>0</v>
      </c>
      <c r="AR143" s="162">
        <v>0</v>
      </c>
      <c r="AS143" s="162">
        <v>0</v>
      </c>
      <c r="AT143" s="162">
        <v>0</v>
      </c>
      <c r="AU143" s="162">
        <v>0</v>
      </c>
      <c r="AV143" s="162">
        <v>0</v>
      </c>
      <c r="AW143" s="162">
        <f t="shared" si="34"/>
        <v>0</v>
      </c>
      <c r="AX143" s="162">
        <f t="shared" si="33"/>
        <v>0</v>
      </c>
      <c r="AY143" s="163">
        <f t="shared" si="35"/>
        <v>0</v>
      </c>
      <c r="AZ143" s="162">
        <f t="shared" si="36"/>
        <v>29</v>
      </c>
      <c r="BA143" s="162">
        <f t="shared" si="37"/>
        <v>36</v>
      </c>
      <c r="BB143" s="162">
        <f t="shared" si="38"/>
        <v>0</v>
      </c>
      <c r="BC143" s="162">
        <f t="shared" si="39"/>
        <v>0</v>
      </c>
    </row>
    <row r="144" spans="2:55" ht="10.5" thickTop="1" thickBot="1">
      <c r="B144" s="176">
        <v>749</v>
      </c>
      <c r="G144" s="161">
        <v>1118</v>
      </c>
      <c r="L144" s="161">
        <v>1385</v>
      </c>
      <c r="Q144" s="161">
        <v>1972</v>
      </c>
      <c r="V144" s="161">
        <v>500</v>
      </c>
      <c r="AA144" s="161">
        <v>531</v>
      </c>
      <c r="AF144" s="176">
        <v>703</v>
      </c>
      <c r="AK144" s="161">
        <v>883</v>
      </c>
      <c r="AM144" s="162" t="s">
        <v>740</v>
      </c>
      <c r="AN144" s="162" t="s">
        <v>154</v>
      </c>
      <c r="AO144" s="162">
        <v>0</v>
      </c>
      <c r="AP144" s="162">
        <v>0</v>
      </c>
      <c r="AQ144" s="162">
        <v>0</v>
      </c>
      <c r="AR144" s="162">
        <v>0</v>
      </c>
      <c r="AS144" s="162">
        <v>0</v>
      </c>
      <c r="AT144" s="162">
        <v>0</v>
      </c>
      <c r="AU144" s="162">
        <v>0</v>
      </c>
      <c r="AV144" s="162">
        <v>0</v>
      </c>
      <c r="AW144" s="162">
        <f t="shared" si="34"/>
        <v>0</v>
      </c>
      <c r="AX144" s="162">
        <f t="shared" si="33"/>
        <v>0</v>
      </c>
      <c r="AY144" s="163">
        <f t="shared" si="35"/>
        <v>0</v>
      </c>
      <c r="AZ144" s="162">
        <f t="shared" si="36"/>
        <v>29</v>
      </c>
      <c r="BA144" s="162">
        <f t="shared" si="37"/>
        <v>36</v>
      </c>
      <c r="BB144" s="162">
        <f t="shared" si="38"/>
        <v>0</v>
      </c>
      <c r="BC144" s="162">
        <f t="shared" si="39"/>
        <v>0</v>
      </c>
    </row>
    <row r="145" spans="2:55" ht="10.5" thickTop="1" thickBot="1">
      <c r="AM145" s="162" t="s">
        <v>741</v>
      </c>
      <c r="AN145" s="162" t="s">
        <v>155</v>
      </c>
      <c r="AO145" s="162">
        <v>0</v>
      </c>
      <c r="AP145" s="162">
        <v>0</v>
      </c>
      <c r="AQ145" s="162">
        <v>0</v>
      </c>
      <c r="AR145" s="162">
        <v>5</v>
      </c>
      <c r="AS145" s="162">
        <v>0</v>
      </c>
      <c r="AT145" s="162">
        <v>12</v>
      </c>
      <c r="AU145" s="162">
        <v>9</v>
      </c>
      <c r="AV145" s="162">
        <v>11</v>
      </c>
      <c r="AW145" s="162">
        <f t="shared" si="34"/>
        <v>5</v>
      </c>
      <c r="AX145" s="162">
        <f t="shared" si="33"/>
        <v>32</v>
      </c>
      <c r="AY145" s="163">
        <f t="shared" si="35"/>
        <v>37</v>
      </c>
      <c r="AZ145" s="162">
        <f t="shared" si="36"/>
        <v>23</v>
      </c>
      <c r="BA145" s="162">
        <f t="shared" si="37"/>
        <v>3</v>
      </c>
      <c r="BB145" s="162">
        <f t="shared" si="38"/>
        <v>0</v>
      </c>
      <c r="BC145" s="162">
        <f t="shared" si="39"/>
        <v>24</v>
      </c>
    </row>
    <row r="146" spans="2:55" ht="10.5" thickTop="1" thickBot="1">
      <c r="B146" s="176" t="s">
        <v>278</v>
      </c>
      <c r="G146" s="161" t="s">
        <v>1668</v>
      </c>
      <c r="L146" s="161" t="s">
        <v>1636</v>
      </c>
      <c r="Q146" s="161" t="s">
        <v>14</v>
      </c>
      <c r="V146" s="161" t="s">
        <v>5</v>
      </c>
      <c r="AA146" s="161" t="s">
        <v>180</v>
      </c>
      <c r="AF146" s="176" t="s">
        <v>244</v>
      </c>
      <c r="AK146" s="161" t="s">
        <v>39</v>
      </c>
      <c r="AM146" s="162" t="s">
        <v>742</v>
      </c>
      <c r="AN146" s="162" t="s">
        <v>570</v>
      </c>
      <c r="AO146" s="162">
        <v>0</v>
      </c>
      <c r="AP146" s="162">
        <v>0</v>
      </c>
      <c r="AQ146" s="162">
        <v>0</v>
      </c>
      <c r="AR146" s="162">
        <v>0</v>
      </c>
      <c r="AS146" s="162">
        <v>0</v>
      </c>
      <c r="AT146" s="162">
        <v>0</v>
      </c>
      <c r="AU146" s="162">
        <v>0</v>
      </c>
      <c r="AV146" s="162">
        <v>0</v>
      </c>
      <c r="AW146" s="162">
        <f t="shared" si="34"/>
        <v>0</v>
      </c>
      <c r="AX146" s="162">
        <f t="shared" si="33"/>
        <v>0</v>
      </c>
      <c r="AY146" s="163">
        <f t="shared" si="35"/>
        <v>0</v>
      </c>
      <c r="AZ146" s="162">
        <f t="shared" si="36"/>
        <v>29</v>
      </c>
      <c r="BA146" s="162">
        <f t="shared" si="37"/>
        <v>36</v>
      </c>
      <c r="BB146" s="162">
        <f t="shared" si="38"/>
        <v>0</v>
      </c>
      <c r="BC146" s="162">
        <f t="shared" si="39"/>
        <v>0</v>
      </c>
    </row>
    <row r="147" spans="2:55" ht="10.5" thickTop="1" thickBot="1">
      <c r="B147" s="176" t="s">
        <v>377</v>
      </c>
      <c r="G147" s="161" t="s">
        <v>380</v>
      </c>
      <c r="L147" s="161" t="s">
        <v>368</v>
      </c>
      <c r="Q147" s="161" t="s">
        <v>372</v>
      </c>
      <c r="V147" s="161" t="s">
        <v>378</v>
      </c>
      <c r="AA147" s="161" t="s">
        <v>380</v>
      </c>
      <c r="AF147" s="176" t="s">
        <v>368</v>
      </c>
      <c r="AK147" s="161" t="s">
        <v>543</v>
      </c>
      <c r="AM147" s="162" t="s">
        <v>743</v>
      </c>
      <c r="AN147" s="162" t="s">
        <v>156</v>
      </c>
      <c r="AO147" s="162">
        <v>0</v>
      </c>
      <c r="AP147" s="162">
        <v>0</v>
      </c>
      <c r="AQ147" s="162">
        <v>0</v>
      </c>
      <c r="AR147" s="162">
        <v>0</v>
      </c>
      <c r="AS147" s="162">
        <v>0</v>
      </c>
      <c r="AT147" s="162">
        <v>0</v>
      </c>
      <c r="AU147" s="162">
        <v>0</v>
      </c>
      <c r="AV147" s="162">
        <v>0</v>
      </c>
      <c r="AW147" s="162">
        <f t="shared" si="34"/>
        <v>0</v>
      </c>
      <c r="AX147" s="162">
        <f t="shared" si="33"/>
        <v>0</v>
      </c>
      <c r="AY147" s="163">
        <f t="shared" si="35"/>
        <v>0</v>
      </c>
      <c r="AZ147" s="162">
        <f t="shared" si="36"/>
        <v>29</v>
      </c>
      <c r="BA147" s="162">
        <f t="shared" si="37"/>
        <v>36</v>
      </c>
      <c r="BB147" s="162">
        <f t="shared" si="38"/>
        <v>0</v>
      </c>
      <c r="BC147" s="162">
        <f t="shared" si="39"/>
        <v>0</v>
      </c>
    </row>
    <row r="148" spans="2:55" ht="10.5" thickTop="1" thickBot="1">
      <c r="B148" s="176">
        <v>14</v>
      </c>
      <c r="G148" s="161">
        <v>14</v>
      </c>
      <c r="L148" s="161">
        <v>14</v>
      </c>
      <c r="Q148" s="161">
        <v>14</v>
      </c>
      <c r="V148" s="161">
        <v>14</v>
      </c>
      <c r="AA148" s="161">
        <v>14</v>
      </c>
      <c r="AF148" s="176">
        <v>14</v>
      </c>
      <c r="AK148" s="161">
        <v>14</v>
      </c>
      <c r="AM148" s="162" t="s">
        <v>744</v>
      </c>
      <c r="AN148" s="162" t="s">
        <v>157</v>
      </c>
      <c r="AO148" s="162">
        <v>0</v>
      </c>
      <c r="AP148" s="162">
        <v>0</v>
      </c>
      <c r="AQ148" s="162">
        <v>0</v>
      </c>
      <c r="AR148" s="162">
        <v>0</v>
      </c>
      <c r="AS148" s="162">
        <v>0</v>
      </c>
      <c r="AT148" s="162">
        <v>0</v>
      </c>
      <c r="AU148" s="162">
        <v>0</v>
      </c>
      <c r="AV148" s="162">
        <v>0</v>
      </c>
      <c r="AW148" s="162">
        <f t="shared" si="34"/>
        <v>0</v>
      </c>
      <c r="AX148" s="162">
        <f t="shared" si="33"/>
        <v>0</v>
      </c>
      <c r="AY148" s="163">
        <f t="shared" si="35"/>
        <v>0</v>
      </c>
      <c r="AZ148" s="162">
        <f t="shared" si="36"/>
        <v>29</v>
      </c>
      <c r="BA148" s="162">
        <f t="shared" si="37"/>
        <v>36</v>
      </c>
      <c r="BB148" s="162">
        <f t="shared" si="38"/>
        <v>0</v>
      </c>
      <c r="BC148" s="162">
        <f t="shared" si="39"/>
        <v>0</v>
      </c>
    </row>
    <row r="149" spans="2:55" ht="10.5" thickTop="1" thickBot="1">
      <c r="B149" s="176">
        <v>44790</v>
      </c>
      <c r="G149" s="161">
        <v>14076</v>
      </c>
      <c r="L149" s="161">
        <v>6848</v>
      </c>
      <c r="Q149" s="161">
        <v>1182</v>
      </c>
      <c r="V149" s="161">
        <v>5877</v>
      </c>
      <c r="AA149" s="161">
        <v>4781</v>
      </c>
      <c r="AF149" s="176">
        <v>2776</v>
      </c>
      <c r="AK149" s="161">
        <v>1571</v>
      </c>
      <c r="AM149" s="162" t="s">
        <v>745</v>
      </c>
      <c r="AN149" s="162" t="s">
        <v>158</v>
      </c>
      <c r="AO149" s="162">
        <v>0</v>
      </c>
      <c r="AP149" s="162">
        <v>0</v>
      </c>
      <c r="AQ149" s="162">
        <v>0</v>
      </c>
      <c r="AR149" s="162">
        <v>0</v>
      </c>
      <c r="AS149" s="162">
        <v>0</v>
      </c>
      <c r="AT149" s="162">
        <v>0</v>
      </c>
      <c r="AU149" s="162">
        <v>0</v>
      </c>
      <c r="AV149" s="162">
        <v>0</v>
      </c>
      <c r="AW149" s="162">
        <f t="shared" si="34"/>
        <v>0</v>
      </c>
      <c r="AX149" s="162">
        <f t="shared" si="33"/>
        <v>0</v>
      </c>
      <c r="AY149" s="163">
        <f t="shared" si="35"/>
        <v>0</v>
      </c>
      <c r="AZ149" s="162">
        <f t="shared" si="36"/>
        <v>29</v>
      </c>
      <c r="BA149" s="162">
        <f t="shared" si="37"/>
        <v>36</v>
      </c>
      <c r="BB149" s="162">
        <f t="shared" si="38"/>
        <v>0</v>
      </c>
      <c r="BC149" s="162">
        <f t="shared" si="39"/>
        <v>0</v>
      </c>
    </row>
    <row r="150" spans="2:55" ht="10.5" thickTop="1" thickBot="1">
      <c r="B150" s="176">
        <v>739.9</v>
      </c>
      <c r="G150" s="161">
        <v>1193.8</v>
      </c>
      <c r="L150" s="161">
        <v>1432.9</v>
      </c>
      <c r="Q150" s="161">
        <v>1986.9</v>
      </c>
      <c r="V150" s="161">
        <v>510.2</v>
      </c>
      <c r="AA150" s="161">
        <v>548.29999999999995</v>
      </c>
      <c r="AF150" s="176">
        <v>710.4</v>
      </c>
      <c r="AK150" s="161">
        <v>919.3</v>
      </c>
      <c r="AM150" s="162" t="s">
        <v>746</v>
      </c>
      <c r="AN150" s="162" t="s">
        <v>159</v>
      </c>
      <c r="AO150" s="162">
        <v>0</v>
      </c>
      <c r="AP150" s="162">
        <v>0</v>
      </c>
      <c r="AQ150" s="162">
        <v>0</v>
      </c>
      <c r="AR150" s="162">
        <v>0</v>
      </c>
      <c r="AS150" s="162">
        <v>0</v>
      </c>
      <c r="AT150" s="162">
        <v>0</v>
      </c>
      <c r="AU150" s="162">
        <v>0</v>
      </c>
      <c r="AV150" s="162">
        <v>0</v>
      </c>
      <c r="AW150" s="162">
        <f t="shared" si="34"/>
        <v>0</v>
      </c>
      <c r="AX150" s="162">
        <f t="shared" si="33"/>
        <v>0</v>
      </c>
      <c r="AY150" s="163">
        <f t="shared" si="35"/>
        <v>0</v>
      </c>
      <c r="AZ150" s="162">
        <f t="shared" si="36"/>
        <v>29</v>
      </c>
      <c r="BA150" s="162">
        <f t="shared" si="37"/>
        <v>36</v>
      </c>
      <c r="BB150" s="162">
        <f t="shared" si="38"/>
        <v>0</v>
      </c>
      <c r="BC150" s="162">
        <f t="shared" si="39"/>
        <v>0</v>
      </c>
    </row>
    <row r="151" spans="2:55" ht="10.5" thickTop="1" thickBot="1">
      <c r="B151" s="176" t="s">
        <v>1680</v>
      </c>
      <c r="G151" s="161" t="s">
        <v>1628</v>
      </c>
      <c r="L151" s="161" t="s">
        <v>1637</v>
      </c>
      <c r="Q151" s="161" t="s">
        <v>1663</v>
      </c>
      <c r="V151" s="161" t="s">
        <v>1718</v>
      </c>
      <c r="AA151" s="161" t="s">
        <v>1689</v>
      </c>
      <c r="AF151" s="176" t="s">
        <v>1026</v>
      </c>
      <c r="AK151" s="161" t="s">
        <v>1660</v>
      </c>
      <c r="AM151" s="162" t="s">
        <v>747</v>
      </c>
      <c r="AN151" s="162" t="s">
        <v>160</v>
      </c>
      <c r="AO151" s="162">
        <v>0</v>
      </c>
      <c r="AP151" s="162">
        <v>0</v>
      </c>
      <c r="AQ151" s="162">
        <v>0</v>
      </c>
      <c r="AR151" s="162">
        <v>0</v>
      </c>
      <c r="AS151" s="162">
        <v>0</v>
      </c>
      <c r="AT151" s="162">
        <v>0</v>
      </c>
      <c r="AU151" s="162">
        <v>0</v>
      </c>
      <c r="AV151" s="162">
        <v>0</v>
      </c>
      <c r="AW151" s="162">
        <f t="shared" si="34"/>
        <v>0</v>
      </c>
      <c r="AX151" s="162">
        <f t="shared" si="33"/>
        <v>0</v>
      </c>
      <c r="AY151" s="163">
        <f t="shared" si="35"/>
        <v>0</v>
      </c>
      <c r="AZ151" s="162">
        <f t="shared" si="36"/>
        <v>29</v>
      </c>
      <c r="BA151" s="162">
        <f t="shared" si="37"/>
        <v>36</v>
      </c>
      <c r="BB151" s="162">
        <f t="shared" si="38"/>
        <v>0</v>
      </c>
      <c r="BC151" s="162">
        <f t="shared" si="39"/>
        <v>0</v>
      </c>
    </row>
    <row r="152" spans="2:55" ht="10.5" thickTop="1" thickBot="1">
      <c r="B152" s="176" t="s">
        <v>1681</v>
      </c>
      <c r="G152" s="161" t="s">
        <v>1617</v>
      </c>
      <c r="L152" s="161" t="s">
        <v>1638</v>
      </c>
      <c r="Q152" s="161" t="s">
        <v>1664</v>
      </c>
      <c r="V152" s="161" t="s">
        <v>1719</v>
      </c>
      <c r="AA152" s="161" t="s">
        <v>1707</v>
      </c>
      <c r="AF152" s="176" t="s">
        <v>1027</v>
      </c>
      <c r="AK152" s="161" t="s">
        <v>1661</v>
      </c>
      <c r="AM152" s="162" t="s">
        <v>748</v>
      </c>
      <c r="AN152" s="162" t="s">
        <v>541</v>
      </c>
      <c r="AO152" s="162">
        <v>2</v>
      </c>
      <c r="AP152" s="162">
        <v>0</v>
      </c>
      <c r="AQ152" s="162">
        <v>0</v>
      </c>
      <c r="AR152" s="162">
        <v>0</v>
      </c>
      <c r="AS152" s="162">
        <v>0</v>
      </c>
      <c r="AT152" s="162">
        <v>0</v>
      </c>
      <c r="AU152" s="162">
        <v>0</v>
      </c>
      <c r="AV152" s="162">
        <v>0</v>
      </c>
      <c r="AW152" s="162">
        <f t="shared" si="34"/>
        <v>2</v>
      </c>
      <c r="AX152" s="162">
        <f t="shared" si="33"/>
        <v>0</v>
      </c>
      <c r="AY152" s="163">
        <f t="shared" si="35"/>
        <v>2</v>
      </c>
      <c r="AZ152" s="162">
        <f t="shared" si="36"/>
        <v>27</v>
      </c>
      <c r="BA152" s="162">
        <f t="shared" si="37"/>
        <v>36</v>
      </c>
      <c r="BB152" s="162">
        <f t="shared" si="38"/>
        <v>0</v>
      </c>
      <c r="BC152" s="162">
        <f t="shared" si="39"/>
        <v>0</v>
      </c>
    </row>
    <row r="153" spans="2:55" ht="10.5" thickTop="1" thickBot="1">
      <c r="B153" s="176">
        <v>7</v>
      </c>
      <c r="G153" s="161">
        <v>12</v>
      </c>
      <c r="L153" s="161">
        <v>14</v>
      </c>
      <c r="Q153" s="161">
        <v>20</v>
      </c>
      <c r="V153" s="161">
        <v>5</v>
      </c>
      <c r="AA153" s="161">
        <v>5</v>
      </c>
      <c r="AF153" s="176">
        <v>7</v>
      </c>
      <c r="AK153" s="161">
        <v>9</v>
      </c>
      <c r="AM153" s="162" t="s">
        <v>749</v>
      </c>
      <c r="AN153" s="162" t="s">
        <v>161</v>
      </c>
      <c r="AO153" s="162">
        <v>0</v>
      </c>
      <c r="AP153" s="162">
        <v>0</v>
      </c>
      <c r="AQ153" s="162">
        <v>0</v>
      </c>
      <c r="AR153" s="162">
        <v>0</v>
      </c>
      <c r="AS153" s="162">
        <v>0</v>
      </c>
      <c r="AT153" s="162">
        <v>0</v>
      </c>
      <c r="AU153" s="162">
        <v>0</v>
      </c>
      <c r="AV153" s="162">
        <v>0</v>
      </c>
      <c r="AW153" s="162">
        <f t="shared" si="34"/>
        <v>0</v>
      </c>
      <c r="AX153" s="162">
        <f t="shared" si="33"/>
        <v>0</v>
      </c>
      <c r="AY153" s="163">
        <f t="shared" si="35"/>
        <v>0</v>
      </c>
      <c r="AZ153" s="162">
        <f t="shared" si="36"/>
        <v>29</v>
      </c>
      <c r="BA153" s="162">
        <f t="shared" si="37"/>
        <v>36</v>
      </c>
      <c r="BB153" s="162">
        <f t="shared" si="38"/>
        <v>0</v>
      </c>
      <c r="BC153" s="162">
        <f t="shared" si="39"/>
        <v>0</v>
      </c>
    </row>
    <row r="154" spans="2:55" ht="10.5" thickTop="1" thickBot="1">
      <c r="B154" s="176">
        <v>717</v>
      </c>
      <c r="G154" s="161">
        <v>1188</v>
      </c>
      <c r="L154" s="161">
        <v>1419</v>
      </c>
      <c r="Q154" s="161">
        <v>1987</v>
      </c>
      <c r="V154" s="161">
        <v>500</v>
      </c>
      <c r="AA154" s="161">
        <v>534</v>
      </c>
      <c r="AF154" s="176">
        <v>662</v>
      </c>
      <c r="AK154" s="161">
        <v>903</v>
      </c>
      <c r="AM154" s="162">
        <v>12720104</v>
      </c>
      <c r="AN154" s="162" t="s">
        <v>162</v>
      </c>
      <c r="AO154" s="162">
        <v>13</v>
      </c>
      <c r="AP154" s="162">
        <v>15</v>
      </c>
      <c r="AQ154" s="162">
        <v>0</v>
      </c>
      <c r="AR154" s="162">
        <v>1</v>
      </c>
      <c r="AS154" s="162">
        <v>15</v>
      </c>
      <c r="AT154" s="162">
        <v>0</v>
      </c>
      <c r="AU154" s="162">
        <v>27</v>
      </c>
      <c r="AV154" s="162">
        <v>41</v>
      </c>
      <c r="AW154" s="162">
        <f t="shared" si="34"/>
        <v>29</v>
      </c>
      <c r="AX154" s="162">
        <f t="shared" si="33"/>
        <v>83</v>
      </c>
      <c r="AY154" s="163">
        <f t="shared" si="35"/>
        <v>112</v>
      </c>
      <c r="AZ154" s="162">
        <f t="shared" si="36"/>
        <v>6</v>
      </c>
      <c r="BA154" s="162">
        <f t="shared" si="37"/>
        <v>1</v>
      </c>
      <c r="BB154" s="162">
        <f t="shared" si="38"/>
        <v>12</v>
      </c>
      <c r="BC154" s="162">
        <f t="shared" si="39"/>
        <v>32</v>
      </c>
    </row>
    <row r="155" spans="2:55" ht="10.5" thickTop="1" thickBot="1">
      <c r="AM155" s="162" t="s">
        <v>751</v>
      </c>
      <c r="AN155" s="162" t="s">
        <v>163</v>
      </c>
      <c r="AO155" s="162">
        <v>0</v>
      </c>
      <c r="AP155" s="162">
        <v>0</v>
      </c>
      <c r="AQ155" s="162">
        <v>0</v>
      </c>
      <c r="AR155" s="162">
        <v>0</v>
      </c>
      <c r="AS155" s="162">
        <v>0</v>
      </c>
      <c r="AT155" s="162">
        <v>0</v>
      </c>
      <c r="AU155" s="162">
        <v>0</v>
      </c>
      <c r="AV155" s="162">
        <v>0</v>
      </c>
      <c r="AW155" s="162">
        <f t="shared" si="34"/>
        <v>0</v>
      </c>
      <c r="AX155" s="162">
        <f t="shared" si="33"/>
        <v>0</v>
      </c>
      <c r="AY155" s="163">
        <f t="shared" si="35"/>
        <v>0</v>
      </c>
      <c r="AZ155" s="162">
        <f t="shared" si="36"/>
        <v>29</v>
      </c>
      <c r="BA155" s="162">
        <f t="shared" si="37"/>
        <v>36</v>
      </c>
      <c r="BB155" s="162">
        <f t="shared" si="38"/>
        <v>0</v>
      </c>
      <c r="BC155" s="162">
        <f t="shared" si="39"/>
        <v>0</v>
      </c>
    </row>
    <row r="156" spans="2:55" ht="10.5" thickTop="1" thickBot="1">
      <c r="B156" s="176" t="s">
        <v>541</v>
      </c>
      <c r="G156" s="161" t="s">
        <v>371</v>
      </c>
      <c r="L156" s="161" t="s">
        <v>33</v>
      </c>
      <c r="Q156" s="161" t="s">
        <v>14</v>
      </c>
      <c r="V156" s="161" t="s">
        <v>409</v>
      </c>
      <c r="AA156" s="161" t="s">
        <v>274</v>
      </c>
      <c r="AF156" s="176" t="s">
        <v>210</v>
      </c>
      <c r="AK156" s="161" t="s">
        <v>1662</v>
      </c>
      <c r="AM156" s="162" t="s">
        <v>752</v>
      </c>
      <c r="AN156" s="162" t="s">
        <v>164</v>
      </c>
      <c r="AO156" s="162">
        <v>0</v>
      </c>
      <c r="AP156" s="162">
        <v>0</v>
      </c>
      <c r="AQ156" s="162">
        <v>0</v>
      </c>
      <c r="AR156" s="162">
        <v>0</v>
      </c>
      <c r="AS156" s="162">
        <v>0</v>
      </c>
      <c r="AT156" s="162">
        <v>0</v>
      </c>
      <c r="AU156" s="162">
        <v>0</v>
      </c>
      <c r="AV156" s="162">
        <v>0</v>
      </c>
      <c r="AW156" s="162">
        <f t="shared" si="34"/>
        <v>0</v>
      </c>
      <c r="AX156" s="162">
        <f t="shared" si="33"/>
        <v>0</v>
      </c>
      <c r="AY156" s="163">
        <f t="shared" si="35"/>
        <v>0</v>
      </c>
      <c r="AZ156" s="162">
        <f t="shared" si="36"/>
        <v>29</v>
      </c>
      <c r="BA156" s="162">
        <f t="shared" si="37"/>
        <v>36</v>
      </c>
      <c r="BB156" s="162">
        <f t="shared" si="38"/>
        <v>0</v>
      </c>
      <c r="BC156" s="162">
        <f t="shared" si="39"/>
        <v>0</v>
      </c>
    </row>
    <row r="157" spans="2:55" ht="10.5" thickTop="1" thickBot="1">
      <c r="B157" s="176" t="s">
        <v>378</v>
      </c>
      <c r="G157" s="161" t="s">
        <v>380</v>
      </c>
      <c r="L157" s="161" t="s">
        <v>369</v>
      </c>
      <c r="Q157" s="161" t="s">
        <v>373</v>
      </c>
      <c r="V157" s="161" t="s">
        <v>377</v>
      </c>
      <c r="AA157" s="161" t="s">
        <v>380</v>
      </c>
      <c r="AF157" s="176" t="s">
        <v>368</v>
      </c>
      <c r="AK157" s="161" t="s">
        <v>372</v>
      </c>
      <c r="AM157" s="162" t="s">
        <v>753</v>
      </c>
      <c r="AN157" s="162" t="s">
        <v>165</v>
      </c>
      <c r="AO157" s="162">
        <v>0</v>
      </c>
      <c r="AP157" s="162">
        <v>0</v>
      </c>
      <c r="AQ157" s="162">
        <v>0</v>
      </c>
      <c r="AR157" s="162">
        <v>0</v>
      </c>
      <c r="AS157" s="162">
        <v>0</v>
      </c>
      <c r="AT157" s="162">
        <v>0</v>
      </c>
      <c r="AU157" s="162">
        <v>0</v>
      </c>
      <c r="AV157" s="162">
        <v>0</v>
      </c>
      <c r="AW157" s="162">
        <f t="shared" si="34"/>
        <v>0</v>
      </c>
      <c r="AX157" s="162">
        <f t="shared" si="33"/>
        <v>0</v>
      </c>
      <c r="AY157" s="163">
        <f t="shared" si="35"/>
        <v>0</v>
      </c>
      <c r="AZ157" s="162">
        <f t="shared" si="36"/>
        <v>29</v>
      </c>
      <c r="BA157" s="162">
        <f t="shared" si="37"/>
        <v>36</v>
      </c>
      <c r="BB157" s="162">
        <f t="shared" si="38"/>
        <v>0</v>
      </c>
      <c r="BC157" s="162">
        <f t="shared" si="39"/>
        <v>0</v>
      </c>
    </row>
    <row r="158" spans="2:55" ht="10.5" thickTop="1" thickBot="1">
      <c r="B158" s="176">
        <v>15</v>
      </c>
      <c r="G158" s="161">
        <v>15</v>
      </c>
      <c r="L158" s="161">
        <v>15</v>
      </c>
      <c r="Q158" s="161">
        <v>15</v>
      </c>
      <c r="V158" s="161">
        <v>15</v>
      </c>
      <c r="AA158" s="161">
        <v>15</v>
      </c>
      <c r="AF158" s="176">
        <v>15</v>
      </c>
      <c r="AK158" s="161">
        <v>15</v>
      </c>
      <c r="AM158" s="162" t="s">
        <v>754</v>
      </c>
      <c r="AN158" s="162" t="s">
        <v>166</v>
      </c>
      <c r="AO158" s="162">
        <v>0</v>
      </c>
      <c r="AP158" s="162">
        <v>0</v>
      </c>
      <c r="AQ158" s="162">
        <v>0</v>
      </c>
      <c r="AR158" s="162">
        <v>0</v>
      </c>
      <c r="AS158" s="162">
        <v>0</v>
      </c>
      <c r="AT158" s="162">
        <v>0</v>
      </c>
      <c r="AU158" s="162">
        <v>0</v>
      </c>
      <c r="AV158" s="162">
        <v>0</v>
      </c>
      <c r="AW158" s="162">
        <f t="shared" si="34"/>
        <v>0</v>
      </c>
      <c r="AX158" s="162">
        <f t="shared" ref="AX158:AX189" si="40">AS158+AT158+AU158+AV158</f>
        <v>0</v>
      </c>
      <c r="AY158" s="163">
        <f t="shared" si="35"/>
        <v>0</v>
      </c>
      <c r="AZ158" s="162">
        <f t="shared" si="36"/>
        <v>29</v>
      </c>
      <c r="BA158" s="162">
        <f t="shared" si="37"/>
        <v>36</v>
      </c>
      <c r="BB158" s="162">
        <f t="shared" si="38"/>
        <v>0</v>
      </c>
      <c r="BC158" s="162">
        <f t="shared" si="39"/>
        <v>0</v>
      </c>
    </row>
    <row r="159" spans="2:55" ht="10.5" thickTop="1" thickBot="1">
      <c r="B159" s="176">
        <v>44939</v>
      </c>
      <c r="G159" s="161">
        <v>15457</v>
      </c>
      <c r="L159" s="161">
        <v>6889</v>
      </c>
      <c r="Q159" s="161">
        <v>1261</v>
      </c>
      <c r="V159" s="161">
        <v>5901</v>
      </c>
      <c r="AA159" s="161">
        <v>4789</v>
      </c>
      <c r="AF159" s="176">
        <v>3444</v>
      </c>
      <c r="AK159" s="161">
        <v>1690</v>
      </c>
      <c r="AM159" s="162" t="s">
        <v>755</v>
      </c>
      <c r="AN159" s="162" t="s">
        <v>409</v>
      </c>
      <c r="AO159" s="162">
        <v>14</v>
      </c>
      <c r="AP159" s="162">
        <v>7</v>
      </c>
      <c r="AQ159" s="162">
        <v>6</v>
      </c>
      <c r="AR159" s="162">
        <v>15</v>
      </c>
      <c r="AS159" s="162">
        <v>2</v>
      </c>
      <c r="AT159" s="162">
        <v>0</v>
      </c>
      <c r="AU159" s="162">
        <v>0</v>
      </c>
      <c r="AV159" s="162">
        <v>0</v>
      </c>
      <c r="AW159" s="162">
        <f t="shared" si="34"/>
        <v>42</v>
      </c>
      <c r="AX159" s="162">
        <f t="shared" si="40"/>
        <v>2</v>
      </c>
      <c r="AY159" s="163">
        <f t="shared" si="35"/>
        <v>44</v>
      </c>
      <c r="AZ159" s="162">
        <f t="shared" si="36"/>
        <v>4</v>
      </c>
      <c r="BA159" s="162">
        <f t="shared" si="37"/>
        <v>32</v>
      </c>
      <c r="BB159" s="162">
        <f t="shared" si="38"/>
        <v>20</v>
      </c>
      <c r="BC159" s="162">
        <f t="shared" si="39"/>
        <v>0</v>
      </c>
    </row>
    <row r="160" spans="2:55" ht="10.5" thickTop="1" thickBot="1">
      <c r="B160" s="176">
        <v>738.5</v>
      </c>
      <c r="G160" s="161">
        <v>1161.5</v>
      </c>
      <c r="L160" s="161">
        <v>1431.4</v>
      </c>
      <c r="Q160" s="161">
        <v>1968.8</v>
      </c>
      <c r="V160" s="161">
        <v>509.7</v>
      </c>
      <c r="AA160" s="161">
        <v>548.20000000000005</v>
      </c>
      <c r="AF160" s="176">
        <v>644.29999999999995</v>
      </c>
      <c r="AK160" s="161">
        <v>890.5</v>
      </c>
      <c r="AM160" s="162" t="s">
        <v>756</v>
      </c>
      <c r="AN160" s="162" t="s">
        <v>167</v>
      </c>
      <c r="AO160" s="162">
        <v>0</v>
      </c>
      <c r="AP160" s="162">
        <v>0</v>
      </c>
      <c r="AQ160" s="162">
        <v>0</v>
      </c>
      <c r="AR160" s="162">
        <v>0</v>
      </c>
      <c r="AS160" s="162">
        <v>4</v>
      </c>
      <c r="AT160" s="162">
        <v>0</v>
      </c>
      <c r="AU160" s="162">
        <v>0</v>
      </c>
      <c r="AV160" s="162">
        <v>0</v>
      </c>
      <c r="AW160" s="162">
        <f t="shared" si="34"/>
        <v>0</v>
      </c>
      <c r="AX160" s="162">
        <f t="shared" si="40"/>
        <v>4</v>
      </c>
      <c r="AY160" s="163">
        <f t="shared" si="35"/>
        <v>4</v>
      </c>
      <c r="AZ160" s="162">
        <f t="shared" si="36"/>
        <v>29</v>
      </c>
      <c r="BA160" s="162">
        <f t="shared" si="37"/>
        <v>28</v>
      </c>
      <c r="BB160" s="162">
        <f t="shared" si="38"/>
        <v>0</v>
      </c>
      <c r="BC160" s="162">
        <f t="shared" si="39"/>
        <v>0</v>
      </c>
    </row>
    <row r="161" spans="2:55" ht="10.5" thickTop="1" thickBot="1">
      <c r="B161" s="176" t="s">
        <v>1715</v>
      </c>
      <c r="G161" s="161" t="s">
        <v>1633</v>
      </c>
      <c r="L161" s="161" t="s">
        <v>1692</v>
      </c>
      <c r="Q161" s="161" t="s">
        <v>1704</v>
      </c>
      <c r="V161" s="161" t="s">
        <v>1720</v>
      </c>
      <c r="AA161" s="161" t="s">
        <v>1723</v>
      </c>
      <c r="AF161" s="176" t="s">
        <v>1687</v>
      </c>
      <c r="AK161" s="161" t="s">
        <v>1658</v>
      </c>
      <c r="AM161" s="162" t="s">
        <v>757</v>
      </c>
      <c r="AN161" s="162" t="s">
        <v>168</v>
      </c>
      <c r="AO161" s="162">
        <v>0</v>
      </c>
      <c r="AP161" s="162">
        <v>0</v>
      </c>
      <c r="AQ161" s="162">
        <v>0</v>
      </c>
      <c r="AR161" s="162">
        <v>0</v>
      </c>
      <c r="AS161" s="162">
        <v>0</v>
      </c>
      <c r="AT161" s="162">
        <v>0</v>
      </c>
      <c r="AU161" s="162">
        <v>0</v>
      </c>
      <c r="AV161" s="162">
        <v>0</v>
      </c>
      <c r="AW161" s="162">
        <f t="shared" si="34"/>
        <v>0</v>
      </c>
      <c r="AX161" s="162">
        <f t="shared" si="40"/>
        <v>0</v>
      </c>
      <c r="AY161" s="163">
        <f t="shared" si="35"/>
        <v>0</v>
      </c>
      <c r="AZ161" s="162">
        <f t="shared" si="36"/>
        <v>29</v>
      </c>
      <c r="BA161" s="162">
        <f t="shared" si="37"/>
        <v>36</v>
      </c>
      <c r="BB161" s="162">
        <f t="shared" si="38"/>
        <v>0</v>
      </c>
      <c r="BC161" s="162">
        <f t="shared" si="39"/>
        <v>0</v>
      </c>
    </row>
    <row r="162" spans="2:55" ht="10.5" thickTop="1" thickBot="1">
      <c r="B162" s="176" t="s">
        <v>1615</v>
      </c>
      <c r="G162" s="161" t="s">
        <v>1634</v>
      </c>
      <c r="L162" s="161" t="s">
        <v>1693</v>
      </c>
      <c r="Q162" s="161" t="s">
        <v>964</v>
      </c>
      <c r="V162" s="161" t="s">
        <v>1721</v>
      </c>
      <c r="AA162" s="161" t="s">
        <v>997</v>
      </c>
      <c r="AF162" s="176" t="s">
        <v>1688</v>
      </c>
      <c r="AK162" s="161" t="s">
        <v>1659</v>
      </c>
      <c r="AM162" s="170" t="s">
        <v>758</v>
      </c>
      <c r="AN162" s="162" t="s">
        <v>542</v>
      </c>
      <c r="AO162" s="162">
        <v>0</v>
      </c>
      <c r="AP162" s="162">
        <v>0</v>
      </c>
      <c r="AQ162" s="162">
        <v>0</v>
      </c>
      <c r="AR162" s="162">
        <v>0</v>
      </c>
      <c r="AS162" s="162">
        <v>0</v>
      </c>
      <c r="AT162" s="162">
        <v>0</v>
      </c>
      <c r="AU162" s="162">
        <v>0</v>
      </c>
      <c r="AV162" s="162">
        <v>0</v>
      </c>
      <c r="AW162" s="162">
        <f t="shared" si="34"/>
        <v>0</v>
      </c>
      <c r="AX162" s="162">
        <f t="shared" si="40"/>
        <v>0</v>
      </c>
      <c r="AY162" s="163">
        <f t="shared" si="35"/>
        <v>0</v>
      </c>
      <c r="AZ162" s="162">
        <f t="shared" si="36"/>
        <v>29</v>
      </c>
      <c r="BA162" s="162">
        <f t="shared" si="37"/>
        <v>36</v>
      </c>
      <c r="BB162" s="162">
        <f t="shared" si="38"/>
        <v>0</v>
      </c>
      <c r="BC162" s="162">
        <f t="shared" si="39"/>
        <v>0</v>
      </c>
    </row>
    <row r="163" spans="2:55" ht="10.5" thickTop="1" thickBot="1">
      <c r="B163" s="176">
        <v>7</v>
      </c>
      <c r="G163" s="161">
        <v>11</v>
      </c>
      <c r="L163" s="161">
        <v>14</v>
      </c>
      <c r="Q163" s="161">
        <v>19</v>
      </c>
      <c r="V163" s="161">
        <v>5</v>
      </c>
      <c r="AA163" s="161">
        <v>5</v>
      </c>
      <c r="AF163" s="176">
        <v>7</v>
      </c>
      <c r="AK163" s="161">
        <v>9</v>
      </c>
      <c r="AM163" s="162" t="s">
        <v>759</v>
      </c>
      <c r="AN163" s="162" t="s">
        <v>169</v>
      </c>
      <c r="AO163" s="162">
        <v>0</v>
      </c>
      <c r="AP163" s="162">
        <v>0</v>
      </c>
      <c r="AQ163" s="162">
        <v>0</v>
      </c>
      <c r="AR163" s="162">
        <v>0</v>
      </c>
      <c r="AS163" s="162">
        <v>0</v>
      </c>
      <c r="AT163" s="162">
        <v>0</v>
      </c>
      <c r="AU163" s="162">
        <v>0</v>
      </c>
      <c r="AV163" s="162">
        <v>0</v>
      </c>
      <c r="AW163" s="162">
        <f t="shared" si="34"/>
        <v>0</v>
      </c>
      <c r="AX163" s="162">
        <f t="shared" si="40"/>
        <v>0</v>
      </c>
      <c r="AY163" s="163">
        <f t="shared" si="35"/>
        <v>0</v>
      </c>
      <c r="AZ163" s="162">
        <f t="shared" si="36"/>
        <v>29</v>
      </c>
      <c r="BA163" s="162">
        <f t="shared" si="37"/>
        <v>36</v>
      </c>
      <c r="BB163" s="162">
        <f t="shared" si="38"/>
        <v>0</v>
      </c>
      <c r="BC163" s="162">
        <f t="shared" si="39"/>
        <v>0</v>
      </c>
    </row>
    <row r="164" spans="2:55" ht="10.5" thickTop="1" thickBot="1">
      <c r="B164" s="176">
        <v>693</v>
      </c>
      <c r="G164" s="161">
        <v>1103</v>
      </c>
      <c r="L164" s="161">
        <v>1385</v>
      </c>
      <c r="Q164" s="161">
        <v>1948</v>
      </c>
      <c r="V164" s="161">
        <v>500</v>
      </c>
      <c r="AA164" s="161">
        <v>500</v>
      </c>
      <c r="AF164" s="176">
        <v>656</v>
      </c>
      <c r="AK164" s="161">
        <v>891</v>
      </c>
      <c r="AM164" s="162" t="s">
        <v>760</v>
      </c>
      <c r="AN164" s="162" t="s">
        <v>170</v>
      </c>
      <c r="AO164" s="162">
        <v>0</v>
      </c>
      <c r="AP164" s="162">
        <v>0</v>
      </c>
      <c r="AQ164" s="162">
        <v>0</v>
      </c>
      <c r="AR164" s="162">
        <v>0</v>
      </c>
      <c r="AS164" s="162">
        <v>0</v>
      </c>
      <c r="AT164" s="162">
        <v>0</v>
      </c>
      <c r="AU164" s="162">
        <v>0</v>
      </c>
      <c r="AV164" s="162">
        <v>0</v>
      </c>
      <c r="AW164" s="162">
        <f t="shared" si="34"/>
        <v>0</v>
      </c>
      <c r="AX164" s="162">
        <f t="shared" si="40"/>
        <v>0</v>
      </c>
      <c r="AY164" s="163">
        <f t="shared" si="35"/>
        <v>0</v>
      </c>
      <c r="AZ164" s="162">
        <f t="shared" si="36"/>
        <v>29</v>
      </c>
      <c r="BA164" s="162">
        <f t="shared" si="37"/>
        <v>36</v>
      </c>
      <c r="BB164" s="162">
        <f t="shared" si="38"/>
        <v>0</v>
      </c>
      <c r="BC164" s="162">
        <f t="shared" si="39"/>
        <v>0</v>
      </c>
    </row>
    <row r="165" spans="2:55" ht="10.5" thickTop="1" thickBot="1">
      <c r="AM165" s="162" t="s">
        <v>761</v>
      </c>
      <c r="AN165" s="162" t="s">
        <v>171</v>
      </c>
      <c r="AO165" s="162">
        <v>0</v>
      </c>
      <c r="AP165" s="162">
        <v>0</v>
      </c>
      <c r="AQ165" s="162">
        <v>0</v>
      </c>
      <c r="AR165" s="162">
        <v>0</v>
      </c>
      <c r="AS165" s="162">
        <v>0</v>
      </c>
      <c r="AT165" s="162">
        <v>0</v>
      </c>
      <c r="AU165" s="162">
        <v>0</v>
      </c>
      <c r="AV165" s="162">
        <v>0</v>
      </c>
      <c r="AW165" s="162">
        <f t="shared" si="34"/>
        <v>0</v>
      </c>
      <c r="AX165" s="162">
        <f t="shared" si="40"/>
        <v>0</v>
      </c>
      <c r="AY165" s="163">
        <f t="shared" si="35"/>
        <v>0</v>
      </c>
      <c r="AZ165" s="162">
        <f t="shared" si="36"/>
        <v>29</v>
      </c>
      <c r="BA165" s="162">
        <f t="shared" si="37"/>
        <v>36</v>
      </c>
      <c r="BB165" s="162">
        <f t="shared" si="38"/>
        <v>0</v>
      </c>
      <c r="BC165" s="162">
        <f t="shared" si="39"/>
        <v>0</v>
      </c>
    </row>
    <row r="166" spans="2:55" ht="10.5" thickTop="1" thickBot="1">
      <c r="B166" s="176" t="s">
        <v>33</v>
      </c>
      <c r="G166" s="161" t="s">
        <v>175</v>
      </c>
      <c r="L166" s="161" t="s">
        <v>33</v>
      </c>
      <c r="Q166" s="161" t="s">
        <v>371</v>
      </c>
      <c r="V166" s="161" t="s">
        <v>1722</v>
      </c>
      <c r="AA166" s="161" t="s">
        <v>155</v>
      </c>
      <c r="AF166" s="176" t="s">
        <v>78</v>
      </c>
      <c r="AK166" s="161" t="s">
        <v>382</v>
      </c>
      <c r="AM166" s="162" t="s">
        <v>762</v>
      </c>
      <c r="AN166" s="162" t="s">
        <v>172</v>
      </c>
      <c r="AO166" s="162">
        <v>0</v>
      </c>
      <c r="AP166" s="162">
        <v>0</v>
      </c>
      <c r="AQ166" s="162">
        <v>0</v>
      </c>
      <c r="AR166" s="162">
        <v>0</v>
      </c>
      <c r="AS166" s="162">
        <v>0</v>
      </c>
      <c r="AT166" s="162">
        <v>0</v>
      </c>
      <c r="AU166" s="162">
        <v>0</v>
      </c>
      <c r="AV166" s="162">
        <v>0</v>
      </c>
      <c r="AW166" s="162">
        <f t="shared" si="34"/>
        <v>0</v>
      </c>
      <c r="AX166" s="162">
        <f t="shared" si="40"/>
        <v>0</v>
      </c>
      <c r="AY166" s="163">
        <f t="shared" si="35"/>
        <v>0</v>
      </c>
      <c r="AZ166" s="162">
        <f t="shared" si="36"/>
        <v>29</v>
      </c>
      <c r="BA166" s="162">
        <f t="shared" si="37"/>
        <v>36</v>
      </c>
      <c r="BB166" s="162">
        <f t="shared" si="38"/>
        <v>0</v>
      </c>
      <c r="BC166" s="162">
        <f t="shared" si="39"/>
        <v>0</v>
      </c>
    </row>
    <row r="167" spans="2:55" ht="10.5" thickTop="1" thickBot="1">
      <c r="B167" s="176" t="s">
        <v>378</v>
      </c>
      <c r="G167" s="161" t="s">
        <v>380</v>
      </c>
      <c r="L167" s="161" t="s">
        <v>368</v>
      </c>
      <c r="Q167" s="161" t="s">
        <v>373</v>
      </c>
      <c r="V167" s="161" t="s">
        <v>377</v>
      </c>
      <c r="AA167" s="161" t="s">
        <v>381</v>
      </c>
      <c r="AF167" s="176" t="s">
        <v>369</v>
      </c>
      <c r="AK167" s="161" t="s">
        <v>374</v>
      </c>
      <c r="AM167" s="162" t="s">
        <v>763</v>
      </c>
      <c r="AN167" s="162" t="s">
        <v>173</v>
      </c>
      <c r="AO167" s="162">
        <v>0</v>
      </c>
      <c r="AP167" s="162">
        <v>0</v>
      </c>
      <c r="AQ167" s="162">
        <v>0</v>
      </c>
      <c r="AR167" s="162">
        <v>0</v>
      </c>
      <c r="AS167" s="162">
        <v>0</v>
      </c>
      <c r="AT167" s="162">
        <v>0</v>
      </c>
      <c r="AU167" s="162">
        <v>0</v>
      </c>
      <c r="AV167" s="162">
        <v>0</v>
      </c>
      <c r="AW167" s="162">
        <f t="shared" si="34"/>
        <v>0</v>
      </c>
      <c r="AX167" s="162">
        <f t="shared" si="40"/>
        <v>0</v>
      </c>
      <c r="AY167" s="163">
        <f t="shared" si="35"/>
        <v>0</v>
      </c>
      <c r="AZ167" s="162">
        <f t="shared" si="36"/>
        <v>29</v>
      </c>
      <c r="BA167" s="162">
        <f t="shared" si="37"/>
        <v>36</v>
      </c>
      <c r="BB167" s="162">
        <f t="shared" si="38"/>
        <v>0</v>
      </c>
      <c r="BC167" s="162">
        <f t="shared" si="39"/>
        <v>0</v>
      </c>
    </row>
    <row r="168" spans="2:55" ht="10.5" thickTop="1" thickBot="1">
      <c r="B168" s="176">
        <v>16</v>
      </c>
      <c r="G168" s="161">
        <v>16</v>
      </c>
      <c r="L168" s="161">
        <v>16</v>
      </c>
      <c r="Q168" s="161">
        <v>16</v>
      </c>
      <c r="V168" s="161">
        <v>1</v>
      </c>
      <c r="AA168" s="161">
        <v>1</v>
      </c>
      <c r="AF168" s="176">
        <v>16</v>
      </c>
      <c r="AM168" s="162" t="s">
        <v>764</v>
      </c>
      <c r="AN168" s="162" t="s">
        <v>174</v>
      </c>
      <c r="AO168" s="162">
        <v>0</v>
      </c>
      <c r="AP168" s="162">
        <v>0</v>
      </c>
      <c r="AQ168" s="162">
        <v>0</v>
      </c>
      <c r="AR168" s="162">
        <v>0</v>
      </c>
      <c r="AS168" s="162">
        <v>0</v>
      </c>
      <c r="AT168" s="162">
        <v>0</v>
      </c>
      <c r="AU168" s="162">
        <v>8</v>
      </c>
      <c r="AV168" s="162">
        <v>0</v>
      </c>
      <c r="AW168" s="162">
        <f t="shared" si="34"/>
        <v>0</v>
      </c>
      <c r="AX168" s="162">
        <f t="shared" si="40"/>
        <v>8</v>
      </c>
      <c r="AY168" s="163">
        <f t="shared" si="35"/>
        <v>8</v>
      </c>
      <c r="AZ168" s="162">
        <f t="shared" si="36"/>
        <v>29</v>
      </c>
      <c r="BA168" s="162">
        <f t="shared" si="37"/>
        <v>16</v>
      </c>
      <c r="BB168" s="162">
        <f t="shared" si="38"/>
        <v>0</v>
      </c>
      <c r="BC168" s="162">
        <f t="shared" si="39"/>
        <v>0</v>
      </c>
    </row>
    <row r="169" spans="2:55" ht="10.5" thickTop="1" thickBot="1">
      <c r="B169" s="176">
        <v>49768</v>
      </c>
      <c r="G169" s="161">
        <v>19134</v>
      </c>
      <c r="L169" s="161">
        <v>10716</v>
      </c>
      <c r="Q169" s="161">
        <v>2150</v>
      </c>
      <c r="AA169" s="161">
        <v>4180</v>
      </c>
      <c r="AF169" s="176">
        <v>993</v>
      </c>
      <c r="AM169" s="162" t="s">
        <v>765</v>
      </c>
      <c r="AN169" s="162" t="s">
        <v>175</v>
      </c>
      <c r="AO169" s="162">
        <v>0</v>
      </c>
      <c r="AP169" s="162">
        <v>1</v>
      </c>
      <c r="AQ169" s="162">
        <v>0</v>
      </c>
      <c r="AR169" s="162">
        <v>0</v>
      </c>
      <c r="AS169" s="162">
        <v>0</v>
      </c>
      <c r="AT169" s="162">
        <v>0</v>
      </c>
      <c r="AU169" s="162">
        <v>0</v>
      </c>
      <c r="AV169" s="162">
        <v>0</v>
      </c>
      <c r="AW169" s="162">
        <f t="shared" si="34"/>
        <v>1</v>
      </c>
      <c r="AX169" s="162">
        <f t="shared" si="40"/>
        <v>0</v>
      </c>
      <c r="AY169" s="163">
        <f t="shared" si="35"/>
        <v>1</v>
      </c>
      <c r="AZ169" s="162">
        <f t="shared" si="36"/>
        <v>28</v>
      </c>
      <c r="BA169" s="162">
        <f t="shared" si="37"/>
        <v>36</v>
      </c>
      <c r="BB169" s="162">
        <f t="shared" si="38"/>
        <v>0</v>
      </c>
      <c r="BC169" s="162">
        <f t="shared" si="39"/>
        <v>0</v>
      </c>
    </row>
    <row r="170" spans="2:55" ht="10.5" thickTop="1" thickBot="1">
      <c r="B170" s="176">
        <v>642.5</v>
      </c>
      <c r="G170" s="161">
        <v>1073.5</v>
      </c>
      <c r="L170" s="161">
        <v>1259.2</v>
      </c>
      <c r="Q170" s="161">
        <v>1761.1</v>
      </c>
      <c r="AA170" s="161">
        <v>525</v>
      </c>
      <c r="AF170" s="176">
        <v>1077.5999999999999</v>
      </c>
      <c r="AM170" s="162" t="s">
        <v>766</v>
      </c>
      <c r="AN170" s="162" t="s">
        <v>176</v>
      </c>
      <c r="AO170" s="162">
        <v>0</v>
      </c>
      <c r="AP170" s="162">
        <v>0</v>
      </c>
      <c r="AQ170" s="162">
        <v>0</v>
      </c>
      <c r="AR170" s="162">
        <v>0</v>
      </c>
      <c r="AS170" s="162">
        <v>0</v>
      </c>
      <c r="AT170" s="162">
        <v>0</v>
      </c>
      <c r="AU170" s="162">
        <v>0</v>
      </c>
      <c r="AV170" s="162">
        <v>0</v>
      </c>
      <c r="AW170" s="162">
        <f t="shared" si="34"/>
        <v>0</v>
      </c>
      <c r="AX170" s="162">
        <f t="shared" si="40"/>
        <v>0</v>
      </c>
      <c r="AY170" s="163">
        <f t="shared" si="35"/>
        <v>0</v>
      </c>
      <c r="AZ170" s="162">
        <f t="shared" si="36"/>
        <v>29</v>
      </c>
      <c r="BA170" s="162">
        <f t="shared" si="37"/>
        <v>36</v>
      </c>
      <c r="BB170" s="162">
        <f t="shared" si="38"/>
        <v>0</v>
      </c>
      <c r="BC170" s="162">
        <f t="shared" si="39"/>
        <v>0</v>
      </c>
    </row>
    <row r="171" spans="2:55" ht="10.5" thickTop="1" thickBot="1">
      <c r="B171" s="176" t="s">
        <v>1017</v>
      </c>
      <c r="G171" s="161" t="s">
        <v>1631</v>
      </c>
      <c r="L171" s="161" t="s">
        <v>1639</v>
      </c>
      <c r="Q171" s="161" t="s">
        <v>544</v>
      </c>
      <c r="AA171" s="161" t="s">
        <v>383</v>
      </c>
      <c r="AF171" s="176" t="s">
        <v>583</v>
      </c>
      <c r="AM171" s="162" t="s">
        <v>767</v>
      </c>
      <c r="AN171" s="162" t="s">
        <v>177</v>
      </c>
      <c r="AO171" s="162">
        <v>0</v>
      </c>
      <c r="AP171" s="162">
        <v>0</v>
      </c>
      <c r="AQ171" s="162">
        <v>0</v>
      </c>
      <c r="AR171" s="162">
        <v>0</v>
      </c>
      <c r="AS171" s="162">
        <v>0</v>
      </c>
      <c r="AT171" s="162">
        <v>0</v>
      </c>
      <c r="AU171" s="162">
        <v>0</v>
      </c>
      <c r="AV171" s="162">
        <v>0</v>
      </c>
      <c r="AW171" s="162">
        <f t="shared" si="34"/>
        <v>0</v>
      </c>
      <c r="AX171" s="162">
        <f t="shared" si="40"/>
        <v>0</v>
      </c>
      <c r="AY171" s="163">
        <f t="shared" si="35"/>
        <v>0</v>
      </c>
      <c r="AZ171" s="162">
        <f t="shared" si="36"/>
        <v>29</v>
      </c>
      <c r="BA171" s="162">
        <f t="shared" si="37"/>
        <v>36</v>
      </c>
      <c r="BB171" s="162">
        <f t="shared" si="38"/>
        <v>0</v>
      </c>
      <c r="BC171" s="162">
        <f t="shared" si="39"/>
        <v>0</v>
      </c>
    </row>
    <row r="172" spans="2:55" ht="10.5" thickTop="1" thickBot="1">
      <c r="B172" s="176" t="s">
        <v>1018</v>
      </c>
      <c r="G172" s="161" t="s">
        <v>1632</v>
      </c>
      <c r="L172" s="161" t="s">
        <v>966</v>
      </c>
      <c r="Q172" s="161" t="s">
        <v>545</v>
      </c>
      <c r="AA172" s="161" t="s">
        <v>384</v>
      </c>
      <c r="AF172" s="176" t="s">
        <v>584</v>
      </c>
      <c r="AM172" s="162" t="s">
        <v>768</v>
      </c>
      <c r="AN172" s="162" t="s">
        <v>178</v>
      </c>
      <c r="AO172" s="162">
        <v>0</v>
      </c>
      <c r="AP172" s="162">
        <v>0</v>
      </c>
      <c r="AQ172" s="162">
        <v>0</v>
      </c>
      <c r="AR172" s="162">
        <v>0</v>
      </c>
      <c r="AS172" s="162">
        <v>0</v>
      </c>
      <c r="AT172" s="162">
        <v>0</v>
      </c>
      <c r="AU172" s="162">
        <v>0</v>
      </c>
      <c r="AV172" s="162">
        <v>0</v>
      </c>
      <c r="AW172" s="162">
        <f t="shared" si="34"/>
        <v>0</v>
      </c>
      <c r="AX172" s="162">
        <f t="shared" si="40"/>
        <v>0</v>
      </c>
      <c r="AY172" s="163">
        <f t="shared" si="35"/>
        <v>0</v>
      </c>
      <c r="AZ172" s="162">
        <f t="shared" si="36"/>
        <v>29</v>
      </c>
      <c r="BA172" s="162">
        <f t="shared" si="37"/>
        <v>36</v>
      </c>
      <c r="BB172" s="162">
        <f t="shared" si="38"/>
        <v>0</v>
      </c>
      <c r="BC172" s="162">
        <f t="shared" si="39"/>
        <v>0</v>
      </c>
    </row>
    <row r="173" spans="2:55" ht="10.5" thickTop="1" thickBot="1">
      <c r="B173" s="176">
        <v>6</v>
      </c>
      <c r="G173" s="161">
        <v>10</v>
      </c>
      <c r="L173" s="161">
        <v>12</v>
      </c>
      <c r="Q173" s="161">
        <v>17</v>
      </c>
      <c r="AA173" s="161">
        <v>5</v>
      </c>
      <c r="AF173" s="176">
        <v>11</v>
      </c>
      <c r="AM173" s="162" t="s">
        <v>769</v>
      </c>
      <c r="AN173" s="162" t="s">
        <v>179</v>
      </c>
      <c r="AO173" s="162">
        <v>0</v>
      </c>
      <c r="AP173" s="162">
        <v>0</v>
      </c>
      <c r="AQ173" s="162">
        <v>0</v>
      </c>
      <c r="AR173" s="162">
        <v>0</v>
      </c>
      <c r="AS173" s="162">
        <v>0</v>
      </c>
      <c r="AT173" s="162">
        <v>0</v>
      </c>
      <c r="AU173" s="162">
        <v>0</v>
      </c>
      <c r="AV173" s="162">
        <v>0</v>
      </c>
      <c r="AW173" s="162">
        <f t="shared" si="34"/>
        <v>0</v>
      </c>
      <c r="AX173" s="162">
        <f t="shared" si="40"/>
        <v>0</v>
      </c>
      <c r="AY173" s="163">
        <f t="shared" si="35"/>
        <v>0</v>
      </c>
      <c r="AZ173" s="162">
        <f t="shared" si="36"/>
        <v>29</v>
      </c>
      <c r="BA173" s="162">
        <f t="shared" si="37"/>
        <v>36</v>
      </c>
      <c r="BB173" s="162">
        <f t="shared" si="38"/>
        <v>0</v>
      </c>
      <c r="BC173" s="162">
        <f t="shared" si="39"/>
        <v>0</v>
      </c>
    </row>
    <row r="174" spans="2:55" ht="10.5" thickTop="1" thickBot="1">
      <c r="B174" s="176">
        <v>600</v>
      </c>
      <c r="G174" s="161">
        <v>994</v>
      </c>
      <c r="L174" s="161">
        <v>1236</v>
      </c>
      <c r="Q174" s="161">
        <v>1744</v>
      </c>
      <c r="AA174" s="161">
        <v>525</v>
      </c>
      <c r="AF174" s="176">
        <v>1079</v>
      </c>
      <c r="AM174" s="162" t="s">
        <v>770</v>
      </c>
      <c r="AN174" s="162" t="s">
        <v>180</v>
      </c>
      <c r="AO174" s="162">
        <v>0</v>
      </c>
      <c r="AP174" s="162">
        <v>0</v>
      </c>
      <c r="AQ174" s="162">
        <v>0</v>
      </c>
      <c r="AR174" s="162">
        <v>0</v>
      </c>
      <c r="AS174" s="162">
        <v>0</v>
      </c>
      <c r="AT174" s="162">
        <v>7</v>
      </c>
      <c r="AU174" s="162">
        <v>0</v>
      </c>
      <c r="AV174" s="162">
        <v>0</v>
      </c>
      <c r="AW174" s="162">
        <f t="shared" si="34"/>
        <v>0</v>
      </c>
      <c r="AX174" s="162">
        <f t="shared" si="40"/>
        <v>7</v>
      </c>
      <c r="AY174" s="163">
        <f t="shared" si="35"/>
        <v>7</v>
      </c>
      <c r="AZ174" s="162">
        <f t="shared" si="36"/>
        <v>29</v>
      </c>
      <c r="BA174" s="162">
        <f t="shared" si="37"/>
        <v>21</v>
      </c>
      <c r="BB174" s="162">
        <f t="shared" si="38"/>
        <v>0</v>
      </c>
      <c r="BC174" s="162">
        <f t="shared" si="39"/>
        <v>0</v>
      </c>
    </row>
    <row r="175" spans="2:55" ht="10.5" thickTop="1" thickBot="1">
      <c r="AM175" s="162" t="s">
        <v>771</v>
      </c>
      <c r="AN175" s="162" t="s">
        <v>181</v>
      </c>
      <c r="AO175" s="162">
        <v>0</v>
      </c>
      <c r="AP175" s="162">
        <v>0</v>
      </c>
      <c r="AQ175" s="162">
        <v>0</v>
      </c>
      <c r="AR175" s="162">
        <v>0</v>
      </c>
      <c r="AS175" s="162">
        <v>0</v>
      </c>
      <c r="AT175" s="162">
        <v>0</v>
      </c>
      <c r="AU175" s="162">
        <v>0</v>
      </c>
      <c r="AV175" s="162">
        <v>0</v>
      </c>
      <c r="AW175" s="162">
        <f t="shared" si="34"/>
        <v>0</v>
      </c>
      <c r="AX175" s="162">
        <f t="shared" si="40"/>
        <v>0</v>
      </c>
      <c r="AY175" s="163">
        <f t="shared" si="35"/>
        <v>0</v>
      </c>
      <c r="AZ175" s="162">
        <f t="shared" si="36"/>
        <v>29</v>
      </c>
      <c r="BA175" s="162">
        <f t="shared" si="37"/>
        <v>36</v>
      </c>
      <c r="BB175" s="162">
        <f t="shared" si="38"/>
        <v>0</v>
      </c>
      <c r="BC175" s="162">
        <f t="shared" si="39"/>
        <v>0</v>
      </c>
    </row>
    <row r="176" spans="2:55" ht="10.5" thickTop="1" thickBot="1">
      <c r="B176" s="176" t="s">
        <v>216</v>
      </c>
      <c r="G176" s="161" t="s">
        <v>6</v>
      </c>
      <c r="L176" s="161" t="s">
        <v>78</v>
      </c>
      <c r="Q176" s="161" t="s">
        <v>33</v>
      </c>
      <c r="AA176" s="161" t="s">
        <v>4</v>
      </c>
      <c r="AF176" s="176" t="s">
        <v>375</v>
      </c>
      <c r="AM176" s="162" t="s">
        <v>772</v>
      </c>
      <c r="AN176" s="162" t="s">
        <v>182</v>
      </c>
      <c r="AO176" s="162">
        <v>0</v>
      </c>
      <c r="AP176" s="162">
        <v>0</v>
      </c>
      <c r="AQ176" s="162">
        <v>0</v>
      </c>
      <c r="AR176" s="162">
        <v>0</v>
      </c>
      <c r="AS176" s="162">
        <v>0</v>
      </c>
      <c r="AT176" s="162">
        <v>0</v>
      </c>
      <c r="AU176" s="162">
        <v>0</v>
      </c>
      <c r="AV176" s="162">
        <v>0</v>
      </c>
      <c r="AW176" s="162">
        <f t="shared" si="34"/>
        <v>0</v>
      </c>
      <c r="AX176" s="162">
        <f t="shared" si="40"/>
        <v>0</v>
      </c>
      <c r="AY176" s="163">
        <f t="shared" si="35"/>
        <v>0</v>
      </c>
      <c r="AZ176" s="162">
        <f t="shared" si="36"/>
        <v>29</v>
      </c>
      <c r="BA176" s="162">
        <f t="shared" si="37"/>
        <v>36</v>
      </c>
      <c r="BB176" s="162">
        <f t="shared" si="38"/>
        <v>0</v>
      </c>
      <c r="BC176" s="162">
        <f t="shared" si="39"/>
        <v>0</v>
      </c>
    </row>
    <row r="177" spans="2:55" ht="10.5" thickTop="1" thickBot="1">
      <c r="B177" s="176" t="s">
        <v>378</v>
      </c>
      <c r="G177" s="161" t="s">
        <v>380</v>
      </c>
      <c r="L177" s="161" t="s">
        <v>368</v>
      </c>
      <c r="Q177" s="161" t="s">
        <v>373</v>
      </c>
      <c r="AA177" s="161" t="s">
        <v>381</v>
      </c>
      <c r="AF177" s="176" t="s">
        <v>543</v>
      </c>
      <c r="AM177" s="162" t="s">
        <v>773</v>
      </c>
      <c r="AN177" s="162" t="s">
        <v>183</v>
      </c>
      <c r="AO177" s="162">
        <v>0</v>
      </c>
      <c r="AP177" s="162">
        <v>0</v>
      </c>
      <c r="AQ177" s="162">
        <v>0</v>
      </c>
      <c r="AR177" s="162">
        <v>0</v>
      </c>
      <c r="AS177" s="162">
        <v>0</v>
      </c>
      <c r="AT177" s="162">
        <v>0</v>
      </c>
      <c r="AU177" s="162">
        <v>0</v>
      </c>
      <c r="AV177" s="162">
        <v>0</v>
      </c>
      <c r="AW177" s="162">
        <f t="shared" si="34"/>
        <v>0</v>
      </c>
      <c r="AX177" s="162">
        <f t="shared" si="40"/>
        <v>0</v>
      </c>
      <c r="AY177" s="163">
        <f t="shared" si="35"/>
        <v>0</v>
      </c>
      <c r="AZ177" s="162">
        <f t="shared" si="36"/>
        <v>29</v>
      </c>
      <c r="BA177" s="162">
        <f t="shared" si="37"/>
        <v>36</v>
      </c>
      <c r="BB177" s="162">
        <f t="shared" si="38"/>
        <v>0</v>
      </c>
      <c r="BC177" s="162">
        <f t="shared" si="39"/>
        <v>0</v>
      </c>
    </row>
    <row r="178" spans="2:55" ht="10.5" thickTop="1" thickBot="1">
      <c r="L178" s="161">
        <v>17</v>
      </c>
      <c r="AM178" s="162" t="s">
        <v>774</v>
      </c>
      <c r="AN178" s="162" t="s">
        <v>184</v>
      </c>
      <c r="AO178" s="162">
        <v>11</v>
      </c>
      <c r="AP178" s="162">
        <v>3</v>
      </c>
      <c r="AQ178" s="162">
        <v>0</v>
      </c>
      <c r="AR178" s="162">
        <v>0</v>
      </c>
      <c r="AS178" s="162">
        <v>0</v>
      </c>
      <c r="AT178" s="162">
        <v>0</v>
      </c>
      <c r="AU178" s="162">
        <v>0</v>
      </c>
      <c r="AV178" s="162">
        <v>0</v>
      </c>
      <c r="AW178" s="162">
        <f t="shared" si="34"/>
        <v>14</v>
      </c>
      <c r="AX178" s="162">
        <f t="shared" si="40"/>
        <v>0</v>
      </c>
      <c r="AY178" s="163">
        <f t="shared" si="35"/>
        <v>14</v>
      </c>
      <c r="AZ178" s="162">
        <f t="shared" si="36"/>
        <v>10</v>
      </c>
      <c r="BA178" s="162">
        <f t="shared" si="37"/>
        <v>36</v>
      </c>
      <c r="BB178" s="162">
        <f t="shared" si="38"/>
        <v>0</v>
      </c>
      <c r="BC178" s="162">
        <f t="shared" si="39"/>
        <v>0</v>
      </c>
    </row>
    <row r="179" spans="2:55" ht="10.5" thickTop="1" thickBot="1">
      <c r="L179" s="161">
        <v>6412</v>
      </c>
      <c r="AM179" s="162" t="s">
        <v>775</v>
      </c>
      <c r="AN179" s="162" t="s">
        <v>185</v>
      </c>
      <c r="AO179" s="162">
        <v>0</v>
      </c>
      <c r="AP179" s="162">
        <v>0</v>
      </c>
      <c r="AQ179" s="162">
        <v>0</v>
      </c>
      <c r="AR179" s="162">
        <v>0</v>
      </c>
      <c r="AS179" s="162">
        <v>0</v>
      </c>
      <c r="AT179" s="162">
        <v>0</v>
      </c>
      <c r="AU179" s="162">
        <v>0</v>
      </c>
      <c r="AV179" s="162">
        <v>0</v>
      </c>
      <c r="AW179" s="162">
        <f t="shared" si="34"/>
        <v>0</v>
      </c>
      <c r="AX179" s="162">
        <f t="shared" si="40"/>
        <v>0</v>
      </c>
      <c r="AY179" s="163">
        <f t="shared" si="35"/>
        <v>0</v>
      </c>
      <c r="AZ179" s="162">
        <f t="shared" si="36"/>
        <v>29</v>
      </c>
      <c r="BA179" s="162">
        <f t="shared" si="37"/>
        <v>36</v>
      </c>
      <c r="BB179" s="162">
        <f t="shared" si="38"/>
        <v>0</v>
      </c>
      <c r="BC179" s="162">
        <f t="shared" si="39"/>
        <v>0</v>
      </c>
    </row>
    <row r="180" spans="2:55" ht="10.5" thickTop="1" thickBot="1">
      <c r="L180" s="161">
        <v>1458.7</v>
      </c>
      <c r="AM180" s="162" t="s">
        <v>776</v>
      </c>
      <c r="AN180" s="162" t="s">
        <v>186</v>
      </c>
      <c r="AO180" s="162">
        <v>0</v>
      </c>
      <c r="AP180" s="162">
        <v>0</v>
      </c>
      <c r="AQ180" s="162">
        <v>0</v>
      </c>
      <c r="AR180" s="162">
        <v>0</v>
      </c>
      <c r="AS180" s="162">
        <v>0</v>
      </c>
      <c r="AT180" s="162">
        <v>0</v>
      </c>
      <c r="AU180" s="162">
        <v>0</v>
      </c>
      <c r="AV180" s="162">
        <v>0</v>
      </c>
      <c r="AW180" s="162">
        <f t="shared" si="34"/>
        <v>0</v>
      </c>
      <c r="AX180" s="162">
        <f t="shared" si="40"/>
        <v>0</v>
      </c>
      <c r="AY180" s="163">
        <f t="shared" si="35"/>
        <v>0</v>
      </c>
      <c r="AZ180" s="162">
        <f t="shared" si="36"/>
        <v>29</v>
      </c>
      <c r="BA180" s="162">
        <f t="shared" si="37"/>
        <v>36</v>
      </c>
      <c r="BB180" s="162">
        <f t="shared" si="38"/>
        <v>0</v>
      </c>
      <c r="BC180" s="162">
        <f t="shared" si="39"/>
        <v>0</v>
      </c>
    </row>
    <row r="181" spans="2:55" ht="10.5" thickTop="1" thickBot="1">
      <c r="L181" s="161" t="s">
        <v>1601</v>
      </c>
      <c r="AM181" s="162" t="s">
        <v>777</v>
      </c>
      <c r="AN181" s="162" t="s">
        <v>187</v>
      </c>
      <c r="AO181" s="162">
        <v>15</v>
      </c>
      <c r="AP181" s="162">
        <v>0</v>
      </c>
      <c r="AQ181" s="162">
        <v>0</v>
      </c>
      <c r="AR181" s="162">
        <v>0</v>
      </c>
      <c r="AS181" s="162">
        <v>10</v>
      </c>
      <c r="AT181" s="162">
        <v>0</v>
      </c>
      <c r="AU181" s="162">
        <v>0</v>
      </c>
      <c r="AV181" s="162">
        <v>0</v>
      </c>
      <c r="AW181" s="162">
        <f t="shared" si="34"/>
        <v>15</v>
      </c>
      <c r="AX181" s="162">
        <f t="shared" si="40"/>
        <v>10</v>
      </c>
      <c r="AY181" s="163">
        <f t="shared" si="35"/>
        <v>25</v>
      </c>
      <c r="AZ181" s="162">
        <f t="shared" si="36"/>
        <v>8</v>
      </c>
      <c r="BA181" s="162">
        <f t="shared" si="37"/>
        <v>12</v>
      </c>
      <c r="BB181" s="162">
        <f t="shared" si="38"/>
        <v>4</v>
      </c>
      <c r="BC181" s="162">
        <f t="shared" si="39"/>
        <v>0</v>
      </c>
    </row>
    <row r="182" spans="2:55" ht="10.5" thickTop="1" thickBot="1">
      <c r="L182" s="161" t="s">
        <v>1602</v>
      </c>
      <c r="AM182" s="162" t="s">
        <v>778</v>
      </c>
      <c r="AN182" s="162" t="s">
        <v>188</v>
      </c>
      <c r="AO182" s="162">
        <v>0</v>
      </c>
      <c r="AP182" s="162">
        <v>0</v>
      </c>
      <c r="AQ182" s="162">
        <v>0</v>
      </c>
      <c r="AR182" s="162">
        <v>0</v>
      </c>
      <c r="AS182" s="162">
        <v>0</v>
      </c>
      <c r="AT182" s="162">
        <v>0</v>
      </c>
      <c r="AU182" s="162">
        <v>0</v>
      </c>
      <c r="AV182" s="162">
        <v>0</v>
      </c>
      <c r="AW182" s="162">
        <f t="shared" si="34"/>
        <v>0</v>
      </c>
      <c r="AX182" s="162">
        <f t="shared" si="40"/>
        <v>0</v>
      </c>
      <c r="AY182" s="163">
        <f t="shared" si="35"/>
        <v>0</v>
      </c>
      <c r="AZ182" s="162">
        <f t="shared" si="36"/>
        <v>29</v>
      </c>
      <c r="BA182" s="162">
        <f t="shared" si="37"/>
        <v>36</v>
      </c>
      <c r="BB182" s="162">
        <f t="shared" si="38"/>
        <v>0</v>
      </c>
      <c r="BC182" s="162">
        <f t="shared" si="39"/>
        <v>0</v>
      </c>
    </row>
    <row r="183" spans="2:55" ht="10.5" thickTop="1" thickBot="1">
      <c r="L183" s="161">
        <v>14</v>
      </c>
      <c r="AM183" s="162" t="s">
        <v>779</v>
      </c>
      <c r="AN183" s="162" t="s">
        <v>569</v>
      </c>
      <c r="AO183" s="162">
        <v>0</v>
      </c>
      <c r="AP183" s="162">
        <v>15</v>
      </c>
      <c r="AQ183" s="162">
        <v>0</v>
      </c>
      <c r="AR183" s="162">
        <v>0</v>
      </c>
      <c r="AS183" s="162">
        <v>0</v>
      </c>
      <c r="AT183" s="162">
        <v>0</v>
      </c>
      <c r="AU183" s="162">
        <v>0</v>
      </c>
      <c r="AV183" s="162">
        <v>10</v>
      </c>
      <c r="AW183" s="162">
        <f t="shared" si="34"/>
        <v>15</v>
      </c>
      <c r="AX183" s="162">
        <f t="shared" si="40"/>
        <v>10</v>
      </c>
      <c r="AY183" s="163">
        <f t="shared" si="35"/>
        <v>25</v>
      </c>
      <c r="AZ183" s="162">
        <f t="shared" si="36"/>
        <v>8</v>
      </c>
      <c r="BA183" s="162">
        <f t="shared" si="37"/>
        <v>12</v>
      </c>
      <c r="BB183" s="162">
        <f t="shared" si="38"/>
        <v>4</v>
      </c>
      <c r="BC183" s="162">
        <f t="shared" si="39"/>
        <v>0</v>
      </c>
    </row>
    <row r="184" spans="2:55" ht="10.5" thickTop="1" thickBot="1">
      <c r="L184" s="161">
        <v>1407</v>
      </c>
      <c r="AM184" s="162" t="s">
        <v>780</v>
      </c>
      <c r="AN184" s="162" t="s">
        <v>190</v>
      </c>
      <c r="AO184" s="162">
        <v>0</v>
      </c>
      <c r="AP184" s="162">
        <v>0</v>
      </c>
      <c r="AQ184" s="162">
        <v>0</v>
      </c>
      <c r="AR184" s="162">
        <v>0</v>
      </c>
      <c r="AS184" s="162">
        <v>0</v>
      </c>
      <c r="AT184" s="162">
        <v>0</v>
      </c>
      <c r="AU184" s="162">
        <v>0</v>
      </c>
      <c r="AV184" s="162">
        <v>0</v>
      </c>
      <c r="AW184" s="162">
        <f t="shared" si="34"/>
        <v>0</v>
      </c>
      <c r="AX184" s="162">
        <f t="shared" si="40"/>
        <v>0</v>
      </c>
      <c r="AY184" s="163">
        <f t="shared" si="35"/>
        <v>0</v>
      </c>
      <c r="AZ184" s="162">
        <f t="shared" si="36"/>
        <v>29</v>
      </c>
      <c r="BA184" s="162">
        <f t="shared" si="37"/>
        <v>36</v>
      </c>
      <c r="BB184" s="162">
        <f t="shared" si="38"/>
        <v>0</v>
      </c>
      <c r="BC184" s="162">
        <f t="shared" si="39"/>
        <v>0</v>
      </c>
    </row>
    <row r="185" spans="2:55" ht="10.5" thickTop="1" thickBot="1">
      <c r="AM185" s="162" t="s">
        <v>781</v>
      </c>
      <c r="AN185" s="162" t="s">
        <v>191</v>
      </c>
      <c r="AO185" s="162">
        <v>0</v>
      </c>
      <c r="AP185" s="162">
        <v>0</v>
      </c>
      <c r="AQ185" s="162">
        <v>0</v>
      </c>
      <c r="AR185" s="162">
        <v>0</v>
      </c>
      <c r="AS185" s="162">
        <v>0</v>
      </c>
      <c r="AT185" s="162">
        <v>0</v>
      </c>
      <c r="AU185" s="162">
        <v>0</v>
      </c>
      <c r="AV185" s="162">
        <v>0</v>
      </c>
      <c r="AW185" s="162">
        <f t="shared" si="34"/>
        <v>0</v>
      </c>
      <c r="AX185" s="162">
        <f t="shared" si="40"/>
        <v>0</v>
      </c>
      <c r="AY185" s="163">
        <f t="shared" si="35"/>
        <v>0</v>
      </c>
      <c r="AZ185" s="162">
        <f t="shared" si="36"/>
        <v>29</v>
      </c>
      <c r="BA185" s="162">
        <f t="shared" si="37"/>
        <v>36</v>
      </c>
      <c r="BB185" s="162">
        <f t="shared" si="38"/>
        <v>0</v>
      </c>
      <c r="BC185" s="162">
        <f t="shared" si="39"/>
        <v>0</v>
      </c>
    </row>
    <row r="186" spans="2:55" ht="10.5" thickTop="1" thickBot="1">
      <c r="L186" s="161" t="s">
        <v>33</v>
      </c>
      <c r="AM186" s="162" t="s">
        <v>782</v>
      </c>
      <c r="AN186" s="162" t="s">
        <v>192</v>
      </c>
      <c r="AO186" s="162">
        <v>0</v>
      </c>
      <c r="AP186" s="162">
        <v>0</v>
      </c>
      <c r="AQ186" s="162">
        <v>0</v>
      </c>
      <c r="AR186" s="162">
        <v>0</v>
      </c>
      <c r="AS186" s="162">
        <v>0</v>
      </c>
      <c r="AT186" s="162">
        <v>0</v>
      </c>
      <c r="AU186" s="162">
        <v>0</v>
      </c>
      <c r="AV186" s="162">
        <v>0</v>
      </c>
      <c r="AW186" s="162">
        <f t="shared" si="34"/>
        <v>0</v>
      </c>
      <c r="AX186" s="162">
        <f t="shared" si="40"/>
        <v>0</v>
      </c>
      <c r="AY186" s="163">
        <f t="shared" si="35"/>
        <v>0</v>
      </c>
      <c r="AZ186" s="162">
        <f t="shared" si="36"/>
        <v>29</v>
      </c>
      <c r="BA186" s="162">
        <f t="shared" si="37"/>
        <v>36</v>
      </c>
      <c r="BB186" s="162">
        <f t="shared" si="38"/>
        <v>0</v>
      </c>
      <c r="BC186" s="162">
        <f t="shared" si="39"/>
        <v>0</v>
      </c>
    </row>
    <row r="187" spans="2:55" ht="10.5" thickTop="1" thickBot="1">
      <c r="L187" s="161" t="s">
        <v>368</v>
      </c>
      <c r="AM187" s="162" t="s">
        <v>783</v>
      </c>
      <c r="AN187" s="162" t="s">
        <v>193</v>
      </c>
      <c r="AO187" s="162">
        <v>0</v>
      </c>
      <c r="AP187" s="162">
        <v>0</v>
      </c>
      <c r="AQ187" s="162">
        <v>0</v>
      </c>
      <c r="AR187" s="162">
        <v>0</v>
      </c>
      <c r="AS187" s="162">
        <v>0</v>
      </c>
      <c r="AT187" s="162">
        <v>0</v>
      </c>
      <c r="AU187" s="162">
        <v>0</v>
      </c>
      <c r="AV187" s="162">
        <v>0</v>
      </c>
      <c r="AW187" s="162">
        <f t="shared" si="34"/>
        <v>0</v>
      </c>
      <c r="AX187" s="162">
        <f t="shared" si="40"/>
        <v>0</v>
      </c>
      <c r="AY187" s="163">
        <f t="shared" si="35"/>
        <v>0</v>
      </c>
      <c r="AZ187" s="162">
        <f t="shared" si="36"/>
        <v>29</v>
      </c>
      <c r="BA187" s="162">
        <f t="shared" si="37"/>
        <v>36</v>
      </c>
      <c r="BB187" s="162">
        <f t="shared" si="38"/>
        <v>0</v>
      </c>
      <c r="BC187" s="162">
        <f t="shared" si="39"/>
        <v>0</v>
      </c>
    </row>
    <row r="188" spans="2:55" ht="10.5" thickTop="1" thickBot="1">
      <c r="AM188" s="162" t="s">
        <v>784</v>
      </c>
      <c r="AN188" s="162" t="s">
        <v>194</v>
      </c>
      <c r="AO188" s="162">
        <v>0</v>
      </c>
      <c r="AP188" s="162">
        <v>0</v>
      </c>
      <c r="AQ188" s="162">
        <v>0</v>
      </c>
      <c r="AR188" s="162">
        <v>0</v>
      </c>
      <c r="AS188" s="162">
        <v>0</v>
      </c>
      <c r="AT188" s="162">
        <v>0</v>
      </c>
      <c r="AU188" s="162">
        <v>0</v>
      </c>
      <c r="AV188" s="162">
        <v>0</v>
      </c>
      <c r="AW188" s="162">
        <f t="shared" si="34"/>
        <v>0</v>
      </c>
      <c r="AX188" s="162">
        <f t="shared" si="40"/>
        <v>0</v>
      </c>
      <c r="AY188" s="163">
        <f t="shared" si="35"/>
        <v>0</v>
      </c>
      <c r="AZ188" s="162">
        <f t="shared" si="36"/>
        <v>29</v>
      </c>
      <c r="BA188" s="162">
        <f t="shared" si="37"/>
        <v>36</v>
      </c>
      <c r="BB188" s="162">
        <f t="shared" si="38"/>
        <v>0</v>
      </c>
      <c r="BC188" s="162">
        <f t="shared" si="39"/>
        <v>0</v>
      </c>
    </row>
    <row r="189" spans="2:55" ht="10.5" thickTop="1" thickBot="1">
      <c r="AM189" s="162" t="s">
        <v>785</v>
      </c>
      <c r="AN189" s="162" t="s">
        <v>195</v>
      </c>
      <c r="AO189" s="162">
        <v>0</v>
      </c>
      <c r="AP189" s="162">
        <v>0</v>
      </c>
      <c r="AQ189" s="162">
        <v>0</v>
      </c>
      <c r="AR189" s="162">
        <v>0</v>
      </c>
      <c r="AS189" s="162">
        <v>0</v>
      </c>
      <c r="AT189" s="162">
        <v>0</v>
      </c>
      <c r="AU189" s="162">
        <v>0</v>
      </c>
      <c r="AV189" s="162">
        <v>0</v>
      </c>
      <c r="AW189" s="162">
        <f t="shared" si="34"/>
        <v>0</v>
      </c>
      <c r="AX189" s="162">
        <f t="shared" si="40"/>
        <v>0</v>
      </c>
      <c r="AY189" s="163">
        <f t="shared" si="35"/>
        <v>0</v>
      </c>
      <c r="AZ189" s="162">
        <f t="shared" si="36"/>
        <v>29</v>
      </c>
      <c r="BA189" s="162">
        <f t="shared" si="37"/>
        <v>36</v>
      </c>
      <c r="BB189" s="162">
        <f t="shared" si="38"/>
        <v>0</v>
      </c>
      <c r="BC189" s="162">
        <f t="shared" si="39"/>
        <v>0</v>
      </c>
    </row>
    <row r="190" spans="2:55" ht="10.5" thickTop="1" thickBot="1">
      <c r="AM190" s="162" t="s">
        <v>786</v>
      </c>
      <c r="AN190" s="162" t="s">
        <v>196</v>
      </c>
      <c r="AO190" s="162">
        <v>0</v>
      </c>
      <c r="AP190" s="162">
        <v>0</v>
      </c>
      <c r="AQ190" s="162">
        <v>0</v>
      </c>
      <c r="AR190" s="162">
        <v>0</v>
      </c>
      <c r="AS190" s="162">
        <v>0</v>
      </c>
      <c r="AT190" s="162">
        <v>0</v>
      </c>
      <c r="AU190" s="162">
        <v>0</v>
      </c>
      <c r="AV190" s="162">
        <v>0</v>
      </c>
      <c r="AW190" s="162">
        <f t="shared" si="34"/>
        <v>0</v>
      </c>
      <c r="AX190" s="162">
        <f t="shared" ref="AX190:AX199" si="41">AS190+AT190+AU190+AV190</f>
        <v>0</v>
      </c>
      <c r="AY190" s="163">
        <f t="shared" si="35"/>
        <v>0</v>
      </c>
      <c r="AZ190" s="162">
        <f t="shared" si="36"/>
        <v>29</v>
      </c>
      <c r="BA190" s="162">
        <f t="shared" si="37"/>
        <v>36</v>
      </c>
      <c r="BB190" s="162">
        <f t="shared" si="38"/>
        <v>0</v>
      </c>
      <c r="BC190" s="162">
        <f t="shared" si="39"/>
        <v>0</v>
      </c>
    </row>
    <row r="191" spans="2:55" ht="10.5" thickTop="1" thickBot="1">
      <c r="AM191" s="162" t="s">
        <v>787</v>
      </c>
      <c r="AN191" s="162" t="s">
        <v>197</v>
      </c>
      <c r="AO191" s="162">
        <v>0</v>
      </c>
      <c r="AP191" s="162">
        <v>0</v>
      </c>
      <c r="AQ191" s="162">
        <v>0</v>
      </c>
      <c r="AR191" s="162">
        <v>0</v>
      </c>
      <c r="AS191" s="162">
        <v>0</v>
      </c>
      <c r="AT191" s="162">
        <v>0</v>
      </c>
      <c r="AU191" s="162">
        <v>0</v>
      </c>
      <c r="AV191" s="162">
        <v>0</v>
      </c>
      <c r="AW191" s="162">
        <f t="shared" si="34"/>
        <v>0</v>
      </c>
      <c r="AX191" s="162">
        <f t="shared" si="41"/>
        <v>0</v>
      </c>
      <c r="AY191" s="163">
        <f t="shared" si="35"/>
        <v>0</v>
      </c>
      <c r="AZ191" s="162">
        <f t="shared" si="36"/>
        <v>29</v>
      </c>
      <c r="BA191" s="162">
        <f t="shared" si="37"/>
        <v>36</v>
      </c>
      <c r="BB191" s="162">
        <f t="shared" si="38"/>
        <v>0</v>
      </c>
      <c r="BC191" s="162">
        <f t="shared" si="39"/>
        <v>0</v>
      </c>
    </row>
    <row r="192" spans="2:55" ht="10.5" thickTop="1" thickBot="1">
      <c r="AM192" s="162" t="s">
        <v>788</v>
      </c>
      <c r="AN192" s="162" t="s">
        <v>198</v>
      </c>
      <c r="AO192" s="162">
        <v>0</v>
      </c>
      <c r="AP192" s="162">
        <v>0</v>
      </c>
      <c r="AQ192" s="162">
        <v>0</v>
      </c>
      <c r="AR192" s="162">
        <v>0</v>
      </c>
      <c r="AS192" s="162">
        <v>0</v>
      </c>
      <c r="AT192" s="162">
        <v>0</v>
      </c>
      <c r="AU192" s="162">
        <v>0</v>
      </c>
      <c r="AV192" s="162">
        <v>0</v>
      </c>
      <c r="AW192" s="162">
        <f t="shared" si="34"/>
        <v>0</v>
      </c>
      <c r="AX192" s="162">
        <f t="shared" si="41"/>
        <v>0</v>
      </c>
      <c r="AY192" s="163">
        <f t="shared" si="35"/>
        <v>0</v>
      </c>
      <c r="AZ192" s="162">
        <f t="shared" si="36"/>
        <v>29</v>
      </c>
      <c r="BA192" s="162">
        <f t="shared" si="37"/>
        <v>36</v>
      </c>
      <c r="BB192" s="162">
        <f t="shared" si="38"/>
        <v>0</v>
      </c>
      <c r="BC192" s="162">
        <f t="shared" si="39"/>
        <v>0</v>
      </c>
    </row>
    <row r="193" spans="39:55" ht="10.5" thickTop="1" thickBot="1">
      <c r="AM193" s="162" t="s">
        <v>789</v>
      </c>
      <c r="AN193" s="162" t="s">
        <v>199</v>
      </c>
      <c r="AO193" s="162">
        <v>0</v>
      </c>
      <c r="AP193" s="162">
        <v>0</v>
      </c>
      <c r="AQ193" s="162">
        <v>0</v>
      </c>
      <c r="AR193" s="162">
        <v>0</v>
      </c>
      <c r="AS193" s="162">
        <v>0</v>
      </c>
      <c r="AT193" s="162">
        <v>0</v>
      </c>
      <c r="AU193" s="162">
        <v>0</v>
      </c>
      <c r="AV193" s="162">
        <v>0</v>
      </c>
      <c r="AW193" s="162">
        <f t="shared" si="34"/>
        <v>0</v>
      </c>
      <c r="AX193" s="162">
        <f t="shared" si="41"/>
        <v>0</v>
      </c>
      <c r="AY193" s="163">
        <f t="shared" si="35"/>
        <v>0</v>
      </c>
      <c r="AZ193" s="162">
        <f t="shared" si="36"/>
        <v>29</v>
      </c>
      <c r="BA193" s="162">
        <f t="shared" si="37"/>
        <v>36</v>
      </c>
      <c r="BB193" s="162">
        <f t="shared" si="38"/>
        <v>0</v>
      </c>
      <c r="BC193" s="162">
        <f t="shared" si="39"/>
        <v>0</v>
      </c>
    </row>
    <row r="194" spans="39:55" ht="10.5" thickTop="1" thickBot="1">
      <c r="AM194" s="162" t="s">
        <v>790</v>
      </c>
      <c r="AN194" s="162" t="s">
        <v>200</v>
      </c>
      <c r="AO194" s="162">
        <v>0</v>
      </c>
      <c r="AP194" s="162">
        <v>0</v>
      </c>
      <c r="AQ194" s="162">
        <v>0</v>
      </c>
      <c r="AR194" s="162">
        <v>0</v>
      </c>
      <c r="AS194" s="162">
        <v>0</v>
      </c>
      <c r="AT194" s="162">
        <v>0</v>
      </c>
      <c r="AU194" s="162">
        <v>0</v>
      </c>
      <c r="AV194" s="162">
        <v>0</v>
      </c>
      <c r="AW194" s="162">
        <f t="shared" si="34"/>
        <v>0</v>
      </c>
      <c r="AX194" s="162">
        <f t="shared" si="41"/>
        <v>0</v>
      </c>
      <c r="AY194" s="163">
        <f t="shared" si="35"/>
        <v>0</v>
      </c>
      <c r="AZ194" s="162">
        <f t="shared" si="36"/>
        <v>29</v>
      </c>
      <c r="BA194" s="162">
        <f t="shared" si="37"/>
        <v>36</v>
      </c>
      <c r="BB194" s="162">
        <f t="shared" si="38"/>
        <v>0</v>
      </c>
      <c r="BC194" s="162">
        <f t="shared" si="39"/>
        <v>0</v>
      </c>
    </row>
    <row r="195" spans="39:55" ht="10.5" thickTop="1" thickBot="1">
      <c r="AM195" s="162" t="s">
        <v>791</v>
      </c>
      <c r="AN195" s="162" t="s">
        <v>201</v>
      </c>
      <c r="AO195" s="162">
        <v>0</v>
      </c>
      <c r="AP195" s="162">
        <v>0</v>
      </c>
      <c r="AQ195" s="162">
        <v>0</v>
      </c>
      <c r="AR195" s="162">
        <v>0</v>
      </c>
      <c r="AS195" s="162">
        <v>0</v>
      </c>
      <c r="AT195" s="162">
        <v>0</v>
      </c>
      <c r="AU195" s="162">
        <v>0</v>
      </c>
      <c r="AV195" s="162">
        <v>0</v>
      </c>
      <c r="AW195" s="162">
        <f t="shared" si="34"/>
        <v>0</v>
      </c>
      <c r="AX195" s="162">
        <f t="shared" si="41"/>
        <v>0</v>
      </c>
      <c r="AY195" s="163">
        <f t="shared" si="35"/>
        <v>0</v>
      </c>
      <c r="AZ195" s="162">
        <f t="shared" si="36"/>
        <v>29</v>
      </c>
      <c r="BA195" s="162">
        <f t="shared" si="37"/>
        <v>36</v>
      </c>
      <c r="BB195" s="162">
        <f t="shared" si="38"/>
        <v>0</v>
      </c>
      <c r="BC195" s="162">
        <f t="shared" si="39"/>
        <v>0</v>
      </c>
    </row>
    <row r="196" spans="39:55" ht="10.5" thickTop="1" thickBot="1">
      <c r="AM196" s="162" t="s">
        <v>792</v>
      </c>
      <c r="AN196" s="162" t="s">
        <v>202</v>
      </c>
      <c r="AO196" s="162">
        <v>0</v>
      </c>
      <c r="AP196" s="162">
        <v>0</v>
      </c>
      <c r="AQ196" s="162">
        <v>0</v>
      </c>
      <c r="AR196" s="162">
        <v>0</v>
      </c>
      <c r="AS196" s="162">
        <v>0</v>
      </c>
      <c r="AT196" s="162">
        <v>0</v>
      </c>
      <c r="AU196" s="162">
        <v>0</v>
      </c>
      <c r="AV196" s="162">
        <v>0</v>
      </c>
      <c r="AW196" s="162">
        <f t="shared" ref="AW196:AW259" si="42">AR196+AQ196+AP196+AO196</f>
        <v>0</v>
      </c>
      <c r="AX196" s="162">
        <f t="shared" si="41"/>
        <v>0</v>
      </c>
      <c r="AY196" s="163">
        <f t="shared" si="35"/>
        <v>0</v>
      </c>
      <c r="AZ196" s="162">
        <f t="shared" si="36"/>
        <v>29</v>
      </c>
      <c r="BA196" s="162">
        <f t="shared" si="37"/>
        <v>36</v>
      </c>
      <c r="BB196" s="162">
        <f t="shared" si="38"/>
        <v>0</v>
      </c>
      <c r="BC196" s="162">
        <f t="shared" si="39"/>
        <v>0</v>
      </c>
    </row>
    <row r="197" spans="39:55" ht="10.5" thickTop="1" thickBot="1">
      <c r="AM197" s="162" t="s">
        <v>793</v>
      </c>
      <c r="AN197" s="162" t="s">
        <v>203</v>
      </c>
      <c r="AO197" s="162">
        <v>0</v>
      </c>
      <c r="AP197" s="162">
        <v>0</v>
      </c>
      <c r="AQ197" s="162">
        <v>0</v>
      </c>
      <c r="AR197" s="162">
        <v>0</v>
      </c>
      <c r="AS197" s="162">
        <v>0</v>
      </c>
      <c r="AT197" s="162">
        <v>0</v>
      </c>
      <c r="AU197" s="162">
        <v>0</v>
      </c>
      <c r="AV197" s="162">
        <v>0</v>
      </c>
      <c r="AW197" s="162">
        <f t="shared" si="42"/>
        <v>0</v>
      </c>
      <c r="AX197" s="162">
        <f t="shared" si="41"/>
        <v>0</v>
      </c>
      <c r="AY197" s="163">
        <f t="shared" ref="AY197:AY260" si="43">AX197+AW197</f>
        <v>0</v>
      </c>
      <c r="AZ197" s="162">
        <f t="shared" ref="AZ197:AZ260" si="44">RANK(AW197,AW$4:AW$349)</f>
        <v>29</v>
      </c>
      <c r="BA197" s="162">
        <f t="shared" ref="BA197:BA260" si="45">RANK(AX197,AX$4:AX$349)</f>
        <v>36</v>
      </c>
      <c r="BB197" s="162">
        <f t="shared" ref="BB197:BB260" si="46">IF(AZ197=1,32,IF(AZ197=2,28,IF(AZ197=3,24,IF(AZ197=4,20,IF(AZ197=5,16,IF(AZ197=6,12,IF(AZ197=7,8,IF(AZ197=8,4,0))))))))</f>
        <v>0</v>
      </c>
      <c r="BC197" s="162">
        <f t="shared" ref="BC197:BC260" si="47">IF(BA197=1,32,IF(BA197=2,28,IF(BA197=3,24,IF(BA197=4,20,IF(BA197=5,16,IF(BA197=6,12,IF(BA197=7,8,IF(BA197=8,4,0))))))))</f>
        <v>0</v>
      </c>
    </row>
    <row r="198" spans="39:55" ht="10.5" thickTop="1" thickBot="1">
      <c r="AM198" s="162" t="s">
        <v>794</v>
      </c>
      <c r="AN198" s="162" t="s">
        <v>204</v>
      </c>
      <c r="AO198" s="162">
        <v>0</v>
      </c>
      <c r="AP198" s="162">
        <v>0</v>
      </c>
      <c r="AQ198" s="162">
        <v>0</v>
      </c>
      <c r="AR198" s="162">
        <v>0</v>
      </c>
      <c r="AS198" s="162">
        <v>0</v>
      </c>
      <c r="AT198" s="162">
        <v>0</v>
      </c>
      <c r="AU198" s="162">
        <v>0</v>
      </c>
      <c r="AV198" s="162">
        <v>0</v>
      </c>
      <c r="AW198" s="162">
        <f t="shared" si="42"/>
        <v>0</v>
      </c>
      <c r="AX198" s="162">
        <f t="shared" si="41"/>
        <v>0</v>
      </c>
      <c r="AY198" s="163">
        <f t="shared" si="43"/>
        <v>0</v>
      </c>
      <c r="AZ198" s="162">
        <f t="shared" si="44"/>
        <v>29</v>
      </c>
      <c r="BA198" s="162">
        <f t="shared" si="45"/>
        <v>36</v>
      </c>
      <c r="BB198" s="162">
        <f t="shared" si="46"/>
        <v>0</v>
      </c>
      <c r="BC198" s="162">
        <f t="shared" si="47"/>
        <v>0</v>
      </c>
    </row>
    <row r="199" spans="39:55" ht="10.5" thickTop="1" thickBot="1">
      <c r="AM199" s="162" t="s">
        <v>795</v>
      </c>
      <c r="AN199" s="162" t="s">
        <v>205</v>
      </c>
      <c r="AO199" s="162">
        <v>0</v>
      </c>
      <c r="AP199" s="162">
        <v>0</v>
      </c>
      <c r="AQ199" s="162">
        <v>0</v>
      </c>
      <c r="AR199" s="162">
        <v>0</v>
      </c>
      <c r="AS199" s="162">
        <v>0</v>
      </c>
      <c r="AT199" s="162">
        <v>0</v>
      </c>
      <c r="AU199" s="162">
        <v>0</v>
      </c>
      <c r="AV199" s="162">
        <v>0</v>
      </c>
      <c r="AW199" s="162">
        <f t="shared" si="42"/>
        <v>0</v>
      </c>
      <c r="AX199" s="162">
        <f t="shared" si="41"/>
        <v>0</v>
      </c>
      <c r="AY199" s="163">
        <f t="shared" si="43"/>
        <v>0</v>
      </c>
      <c r="AZ199" s="162">
        <f t="shared" si="44"/>
        <v>29</v>
      </c>
      <c r="BA199" s="162">
        <f t="shared" si="45"/>
        <v>36</v>
      </c>
      <c r="BB199" s="162">
        <f t="shared" si="46"/>
        <v>0</v>
      </c>
      <c r="BC199" s="162">
        <f t="shared" si="47"/>
        <v>0</v>
      </c>
    </row>
    <row r="200" spans="39:55" ht="10.5" thickTop="1" thickBot="1">
      <c r="AM200" s="162" t="s">
        <v>796</v>
      </c>
      <c r="AN200" s="162" t="s">
        <v>206</v>
      </c>
      <c r="AO200" s="162">
        <v>0</v>
      </c>
      <c r="AP200" s="162">
        <v>0</v>
      </c>
      <c r="AQ200" s="162">
        <v>0</v>
      </c>
      <c r="AR200" s="162">
        <v>0</v>
      </c>
      <c r="AS200" s="162">
        <v>0</v>
      </c>
      <c r="AT200" s="162">
        <v>0</v>
      </c>
      <c r="AU200" s="162">
        <v>0</v>
      </c>
      <c r="AV200" s="162">
        <v>0</v>
      </c>
      <c r="AW200" s="162">
        <f t="shared" si="42"/>
        <v>0</v>
      </c>
      <c r="AX200" s="162">
        <f t="shared" ref="AX200:AX231" si="48">AS200+AT200+BAZ400+AV200</f>
        <v>0</v>
      </c>
      <c r="AY200" s="163">
        <f t="shared" si="43"/>
        <v>0</v>
      </c>
      <c r="AZ200" s="162">
        <f t="shared" si="44"/>
        <v>29</v>
      </c>
      <c r="BA200" s="162">
        <f t="shared" si="45"/>
        <v>36</v>
      </c>
      <c r="BB200" s="162">
        <f t="shared" si="46"/>
        <v>0</v>
      </c>
      <c r="BC200" s="162">
        <f t="shared" si="47"/>
        <v>0</v>
      </c>
    </row>
    <row r="201" spans="39:55" ht="10.5" thickTop="1" thickBot="1">
      <c r="AM201" s="162" t="s">
        <v>797</v>
      </c>
      <c r="AN201" s="162" t="s">
        <v>207</v>
      </c>
      <c r="AO201" s="162">
        <v>0</v>
      </c>
      <c r="AP201" s="162">
        <v>0</v>
      </c>
      <c r="AQ201" s="162">
        <v>0</v>
      </c>
      <c r="AR201" s="162">
        <v>0</v>
      </c>
      <c r="AS201" s="162">
        <v>0</v>
      </c>
      <c r="AT201" s="162">
        <v>25</v>
      </c>
      <c r="AU201" s="162">
        <v>0</v>
      </c>
      <c r="AV201" s="162">
        <v>0</v>
      </c>
      <c r="AW201" s="162">
        <f t="shared" si="42"/>
        <v>0</v>
      </c>
      <c r="AX201" s="162">
        <f t="shared" si="48"/>
        <v>25</v>
      </c>
      <c r="AY201" s="163">
        <f t="shared" si="43"/>
        <v>25</v>
      </c>
      <c r="AZ201" s="162">
        <f t="shared" si="44"/>
        <v>29</v>
      </c>
      <c r="BA201" s="162">
        <f t="shared" si="45"/>
        <v>6</v>
      </c>
      <c r="BB201" s="162">
        <f t="shared" si="46"/>
        <v>0</v>
      </c>
      <c r="BC201" s="162">
        <f t="shared" si="47"/>
        <v>12</v>
      </c>
    </row>
    <row r="202" spans="39:55" ht="10.5" thickTop="1" thickBot="1">
      <c r="AM202" s="162" t="s">
        <v>798</v>
      </c>
      <c r="AN202" s="162" t="s">
        <v>799</v>
      </c>
      <c r="AO202" s="162">
        <v>0</v>
      </c>
      <c r="AP202" s="162">
        <v>0</v>
      </c>
      <c r="AQ202" s="162">
        <v>0</v>
      </c>
      <c r="AR202" s="162">
        <v>0</v>
      </c>
      <c r="AS202" s="162">
        <v>0</v>
      </c>
      <c r="AT202" s="162">
        <v>0</v>
      </c>
      <c r="AU202" s="162">
        <v>0</v>
      </c>
      <c r="AV202" s="162">
        <v>0</v>
      </c>
      <c r="AW202" s="162">
        <f t="shared" si="42"/>
        <v>0</v>
      </c>
      <c r="AX202" s="162">
        <f t="shared" si="48"/>
        <v>0</v>
      </c>
      <c r="AY202" s="163">
        <f t="shared" si="43"/>
        <v>0</v>
      </c>
      <c r="AZ202" s="162">
        <f t="shared" si="44"/>
        <v>29</v>
      </c>
      <c r="BA202" s="162">
        <f t="shared" si="45"/>
        <v>36</v>
      </c>
      <c r="BB202" s="162">
        <f t="shared" si="46"/>
        <v>0</v>
      </c>
      <c r="BC202" s="162">
        <f t="shared" si="47"/>
        <v>0</v>
      </c>
    </row>
    <row r="203" spans="39:55" ht="10.5" thickTop="1" thickBot="1">
      <c r="AM203" s="162" t="s">
        <v>800</v>
      </c>
      <c r="AN203" s="162" t="s">
        <v>208</v>
      </c>
      <c r="AO203" s="162">
        <v>0</v>
      </c>
      <c r="AP203" s="162">
        <v>0</v>
      </c>
      <c r="AQ203" s="162">
        <v>0</v>
      </c>
      <c r="AR203" s="162">
        <v>0</v>
      </c>
      <c r="AS203" s="162">
        <v>0</v>
      </c>
      <c r="AT203" s="162">
        <v>0</v>
      </c>
      <c r="AU203" s="162">
        <v>0</v>
      </c>
      <c r="AV203" s="162">
        <v>0</v>
      </c>
      <c r="AW203" s="162">
        <f t="shared" si="42"/>
        <v>0</v>
      </c>
      <c r="AX203" s="162">
        <f t="shared" si="48"/>
        <v>0</v>
      </c>
      <c r="AY203" s="163">
        <f t="shared" si="43"/>
        <v>0</v>
      </c>
      <c r="AZ203" s="162">
        <f t="shared" si="44"/>
        <v>29</v>
      </c>
      <c r="BA203" s="162">
        <f t="shared" si="45"/>
        <v>36</v>
      </c>
      <c r="BB203" s="162">
        <f t="shared" si="46"/>
        <v>0</v>
      </c>
      <c r="BC203" s="162">
        <f t="shared" si="47"/>
        <v>0</v>
      </c>
    </row>
    <row r="204" spans="39:55" ht="10.5" thickTop="1" thickBot="1">
      <c r="AM204" s="162" t="s">
        <v>801</v>
      </c>
      <c r="AN204" s="162" t="s">
        <v>802</v>
      </c>
      <c r="AO204" s="162">
        <v>0</v>
      </c>
      <c r="AP204" s="162">
        <v>0</v>
      </c>
      <c r="AQ204" s="162">
        <v>0</v>
      </c>
      <c r="AR204" s="162">
        <v>0</v>
      </c>
      <c r="AS204" s="162">
        <v>0</v>
      </c>
      <c r="AT204" s="162">
        <v>0</v>
      </c>
      <c r="AU204" s="162">
        <v>0</v>
      </c>
      <c r="AV204" s="162">
        <v>0</v>
      </c>
      <c r="AW204" s="162">
        <f t="shared" si="42"/>
        <v>0</v>
      </c>
      <c r="AX204" s="162">
        <f t="shared" si="48"/>
        <v>0</v>
      </c>
      <c r="AY204" s="163">
        <f t="shared" si="43"/>
        <v>0</v>
      </c>
      <c r="AZ204" s="162">
        <f t="shared" si="44"/>
        <v>29</v>
      </c>
      <c r="BA204" s="162">
        <f t="shared" si="45"/>
        <v>36</v>
      </c>
      <c r="BB204" s="162">
        <f t="shared" si="46"/>
        <v>0</v>
      </c>
      <c r="BC204" s="162">
        <f t="shared" si="47"/>
        <v>0</v>
      </c>
    </row>
    <row r="205" spans="39:55" ht="10.5" thickTop="1" thickBot="1">
      <c r="AM205" s="162" t="s">
        <v>803</v>
      </c>
      <c r="AN205" s="162" t="s">
        <v>209</v>
      </c>
      <c r="AO205" s="162">
        <v>0</v>
      </c>
      <c r="AP205" s="162">
        <v>0</v>
      </c>
      <c r="AQ205" s="162">
        <v>0</v>
      </c>
      <c r="AR205" s="162">
        <v>0</v>
      </c>
      <c r="AS205" s="162">
        <v>0</v>
      </c>
      <c r="AT205" s="162">
        <v>0</v>
      </c>
      <c r="AU205" s="162">
        <v>0</v>
      </c>
      <c r="AV205" s="162">
        <v>0</v>
      </c>
      <c r="AW205" s="162">
        <f t="shared" si="42"/>
        <v>0</v>
      </c>
      <c r="AX205" s="162">
        <f t="shared" si="48"/>
        <v>0</v>
      </c>
      <c r="AY205" s="163">
        <f t="shared" si="43"/>
        <v>0</v>
      </c>
      <c r="AZ205" s="162">
        <f t="shared" si="44"/>
        <v>29</v>
      </c>
      <c r="BA205" s="162">
        <f t="shared" si="45"/>
        <v>36</v>
      </c>
      <c r="BB205" s="162">
        <f t="shared" si="46"/>
        <v>0</v>
      </c>
      <c r="BC205" s="162">
        <f t="shared" si="47"/>
        <v>0</v>
      </c>
    </row>
    <row r="206" spans="39:55" ht="10.5" thickTop="1" thickBot="1">
      <c r="AM206" s="162" t="s">
        <v>804</v>
      </c>
      <c r="AN206" s="162" t="s">
        <v>210</v>
      </c>
      <c r="AO206" s="162">
        <v>0</v>
      </c>
      <c r="AP206" s="162">
        <v>0</v>
      </c>
      <c r="AQ206" s="162">
        <v>0</v>
      </c>
      <c r="AR206" s="162">
        <v>0</v>
      </c>
      <c r="AS206" s="162">
        <v>0</v>
      </c>
      <c r="AT206" s="162">
        <v>0</v>
      </c>
      <c r="AU206" s="162">
        <v>2</v>
      </c>
      <c r="AV206" s="162">
        <v>0</v>
      </c>
      <c r="AW206" s="162">
        <f t="shared" si="42"/>
        <v>0</v>
      </c>
      <c r="AX206" s="162">
        <f t="shared" si="48"/>
        <v>0</v>
      </c>
      <c r="AY206" s="163">
        <f t="shared" si="43"/>
        <v>0</v>
      </c>
      <c r="AZ206" s="162">
        <f t="shared" si="44"/>
        <v>29</v>
      </c>
      <c r="BA206" s="162">
        <f t="shared" si="45"/>
        <v>36</v>
      </c>
      <c r="BB206" s="162">
        <f t="shared" si="46"/>
        <v>0</v>
      </c>
      <c r="BC206" s="162">
        <f t="shared" si="47"/>
        <v>0</v>
      </c>
    </row>
    <row r="207" spans="39:55" ht="10.5" thickTop="1" thickBot="1">
      <c r="AM207" s="162" t="s">
        <v>805</v>
      </c>
      <c r="AN207" s="162" t="s">
        <v>211</v>
      </c>
      <c r="AO207" s="162">
        <v>0</v>
      </c>
      <c r="AP207" s="162">
        <v>0</v>
      </c>
      <c r="AQ207" s="162">
        <v>0</v>
      </c>
      <c r="AR207" s="162">
        <v>0</v>
      </c>
      <c r="AS207" s="162">
        <v>0</v>
      </c>
      <c r="AT207" s="162">
        <v>0</v>
      </c>
      <c r="AU207" s="162">
        <v>0</v>
      </c>
      <c r="AV207" s="162">
        <v>0</v>
      </c>
      <c r="AW207" s="162">
        <f t="shared" si="42"/>
        <v>0</v>
      </c>
      <c r="AX207" s="162">
        <f t="shared" si="48"/>
        <v>0</v>
      </c>
      <c r="AY207" s="163">
        <f t="shared" si="43"/>
        <v>0</v>
      </c>
      <c r="AZ207" s="162">
        <f t="shared" si="44"/>
        <v>29</v>
      </c>
      <c r="BA207" s="162">
        <f t="shared" si="45"/>
        <v>36</v>
      </c>
      <c r="BB207" s="162">
        <f t="shared" si="46"/>
        <v>0</v>
      </c>
      <c r="BC207" s="162">
        <f t="shared" si="47"/>
        <v>0</v>
      </c>
    </row>
    <row r="208" spans="39:55" ht="10.5" thickTop="1" thickBot="1">
      <c r="AM208" s="162" t="s">
        <v>806</v>
      </c>
      <c r="AN208" s="162" t="s">
        <v>212</v>
      </c>
      <c r="AO208" s="162">
        <v>0</v>
      </c>
      <c r="AP208" s="162">
        <v>0</v>
      </c>
      <c r="AQ208" s="162">
        <v>37</v>
      </c>
      <c r="AR208" s="162">
        <v>6</v>
      </c>
      <c r="AS208" s="162">
        <v>0</v>
      </c>
      <c r="AT208" s="162">
        <v>0</v>
      </c>
      <c r="AU208" s="162">
        <v>10</v>
      </c>
      <c r="AV208" s="162">
        <v>5</v>
      </c>
      <c r="AW208" s="162">
        <f t="shared" si="42"/>
        <v>43</v>
      </c>
      <c r="AX208" s="162">
        <f t="shared" si="48"/>
        <v>5</v>
      </c>
      <c r="AY208" s="163">
        <f t="shared" si="43"/>
        <v>48</v>
      </c>
      <c r="AZ208" s="162">
        <f t="shared" si="44"/>
        <v>3</v>
      </c>
      <c r="BA208" s="162">
        <f t="shared" si="45"/>
        <v>26</v>
      </c>
      <c r="BB208" s="162">
        <f t="shared" si="46"/>
        <v>24</v>
      </c>
      <c r="BC208" s="162">
        <f t="shared" si="47"/>
        <v>0</v>
      </c>
    </row>
    <row r="209" spans="39:55" ht="10.5" thickTop="1" thickBot="1">
      <c r="AM209" s="162" t="s">
        <v>807</v>
      </c>
      <c r="AN209" s="162" t="s">
        <v>33</v>
      </c>
      <c r="AO209" s="162">
        <v>1</v>
      </c>
      <c r="AP209" s="162">
        <v>10</v>
      </c>
      <c r="AQ209" s="162">
        <v>12</v>
      </c>
      <c r="AR209" s="162">
        <v>24</v>
      </c>
      <c r="AS209" s="162">
        <v>11</v>
      </c>
      <c r="AT209" s="162">
        <v>0</v>
      </c>
      <c r="AU209" s="162">
        <v>0</v>
      </c>
      <c r="AV209" s="162">
        <v>0</v>
      </c>
      <c r="AW209" s="162">
        <f t="shared" si="42"/>
        <v>47</v>
      </c>
      <c r="AX209" s="162">
        <f t="shared" si="48"/>
        <v>11</v>
      </c>
      <c r="AY209" s="163">
        <f t="shared" si="43"/>
        <v>58</v>
      </c>
      <c r="AZ209" s="162">
        <f t="shared" si="44"/>
        <v>2</v>
      </c>
      <c r="BA209" s="162">
        <f t="shared" si="45"/>
        <v>10</v>
      </c>
      <c r="BB209" s="162">
        <f t="shared" si="46"/>
        <v>28</v>
      </c>
      <c r="BC209" s="162">
        <f t="shared" si="47"/>
        <v>0</v>
      </c>
    </row>
    <row r="210" spans="39:55" ht="10.5" thickTop="1" thickBot="1">
      <c r="AM210" s="162" t="s">
        <v>808</v>
      </c>
      <c r="AN210" s="162" t="s">
        <v>15</v>
      </c>
      <c r="AO210" s="162"/>
      <c r="AP210" s="162">
        <v>0</v>
      </c>
      <c r="AQ210" s="162">
        <v>8</v>
      </c>
      <c r="AR210" s="162">
        <v>0</v>
      </c>
      <c r="AS210" s="162">
        <v>0</v>
      </c>
      <c r="AT210" s="162">
        <v>0</v>
      </c>
      <c r="AU210" s="162">
        <v>4</v>
      </c>
      <c r="AV210" s="162">
        <v>0</v>
      </c>
      <c r="AW210" s="162">
        <f t="shared" si="42"/>
        <v>8</v>
      </c>
      <c r="AX210" s="162">
        <f t="shared" si="48"/>
        <v>0</v>
      </c>
      <c r="AY210" s="163">
        <f t="shared" si="43"/>
        <v>8</v>
      </c>
      <c r="AZ210" s="162">
        <f t="shared" si="44"/>
        <v>19</v>
      </c>
      <c r="BA210" s="162">
        <f t="shared" si="45"/>
        <v>36</v>
      </c>
      <c r="BB210" s="162">
        <f t="shared" si="46"/>
        <v>0</v>
      </c>
      <c r="BC210" s="162">
        <f t="shared" si="47"/>
        <v>0</v>
      </c>
    </row>
    <row r="211" spans="39:55" ht="10.5" thickTop="1" thickBot="1">
      <c r="AM211" s="162" t="s">
        <v>809</v>
      </c>
      <c r="AN211" s="162" t="s">
        <v>213</v>
      </c>
      <c r="AO211" s="162">
        <v>0</v>
      </c>
      <c r="AP211" s="162">
        <v>0</v>
      </c>
      <c r="AQ211" s="162">
        <v>0</v>
      </c>
      <c r="AR211" s="162">
        <v>0</v>
      </c>
      <c r="AS211" s="162">
        <v>0</v>
      </c>
      <c r="AT211" s="162">
        <v>0</v>
      </c>
      <c r="AU211" s="162">
        <v>0</v>
      </c>
      <c r="AV211" s="162">
        <v>0</v>
      </c>
      <c r="AW211" s="162">
        <f t="shared" si="42"/>
        <v>0</v>
      </c>
      <c r="AX211" s="162">
        <f t="shared" si="48"/>
        <v>0</v>
      </c>
      <c r="AY211" s="163">
        <f t="shared" si="43"/>
        <v>0</v>
      </c>
      <c r="AZ211" s="162">
        <f t="shared" si="44"/>
        <v>29</v>
      </c>
      <c r="BA211" s="162">
        <f t="shared" si="45"/>
        <v>36</v>
      </c>
      <c r="BB211" s="162">
        <f t="shared" si="46"/>
        <v>0</v>
      </c>
      <c r="BC211" s="162">
        <f t="shared" si="47"/>
        <v>0</v>
      </c>
    </row>
    <row r="212" spans="39:55" ht="10.5" thickTop="1" thickBot="1">
      <c r="AM212" s="162" t="s">
        <v>810</v>
      </c>
      <c r="AN212" s="162" t="s">
        <v>214</v>
      </c>
      <c r="AO212" s="162">
        <v>0</v>
      </c>
      <c r="AP212" s="162">
        <v>0</v>
      </c>
      <c r="AQ212" s="162">
        <v>0</v>
      </c>
      <c r="AR212" s="162">
        <v>0</v>
      </c>
      <c r="AS212" s="162">
        <v>0</v>
      </c>
      <c r="AT212" s="162">
        <v>0</v>
      </c>
      <c r="AU212" s="162">
        <v>0</v>
      </c>
      <c r="AV212" s="162">
        <v>0</v>
      </c>
      <c r="AW212" s="162">
        <f t="shared" si="42"/>
        <v>0</v>
      </c>
      <c r="AX212" s="162">
        <f t="shared" si="48"/>
        <v>0</v>
      </c>
      <c r="AY212" s="163">
        <f t="shared" si="43"/>
        <v>0</v>
      </c>
      <c r="AZ212" s="162">
        <f t="shared" si="44"/>
        <v>29</v>
      </c>
      <c r="BA212" s="162">
        <f t="shared" si="45"/>
        <v>36</v>
      </c>
      <c r="BB212" s="162">
        <f t="shared" si="46"/>
        <v>0</v>
      </c>
      <c r="BC212" s="162">
        <f t="shared" si="47"/>
        <v>0</v>
      </c>
    </row>
    <row r="213" spans="39:55" ht="10.5" thickTop="1" thickBot="1">
      <c r="AM213" s="162" t="s">
        <v>811</v>
      </c>
      <c r="AN213" s="162" t="s">
        <v>215</v>
      </c>
      <c r="AO213" s="162">
        <v>0</v>
      </c>
      <c r="AP213" s="162">
        <v>0</v>
      </c>
      <c r="AQ213" s="162">
        <v>0</v>
      </c>
      <c r="AR213" s="162">
        <v>0</v>
      </c>
      <c r="AS213" s="162">
        <v>0</v>
      </c>
      <c r="AT213" s="162">
        <v>0</v>
      </c>
      <c r="AU213" s="162">
        <v>0</v>
      </c>
      <c r="AV213" s="162">
        <v>0</v>
      </c>
      <c r="AW213" s="162">
        <f t="shared" si="42"/>
        <v>0</v>
      </c>
      <c r="AX213" s="162">
        <f t="shared" si="48"/>
        <v>0</v>
      </c>
      <c r="AY213" s="163">
        <f t="shared" si="43"/>
        <v>0</v>
      </c>
      <c r="AZ213" s="162">
        <f t="shared" si="44"/>
        <v>29</v>
      </c>
      <c r="BA213" s="162">
        <f t="shared" si="45"/>
        <v>36</v>
      </c>
      <c r="BB213" s="162">
        <f t="shared" si="46"/>
        <v>0</v>
      </c>
      <c r="BC213" s="162">
        <f t="shared" si="47"/>
        <v>0</v>
      </c>
    </row>
    <row r="214" spans="39:55" ht="10.5" thickTop="1" thickBot="1">
      <c r="AM214" s="162" t="s">
        <v>812</v>
      </c>
      <c r="AN214" s="162" t="s">
        <v>813</v>
      </c>
      <c r="AO214" s="162">
        <v>0</v>
      </c>
      <c r="AP214" s="162">
        <v>0</v>
      </c>
      <c r="AQ214" s="162">
        <v>0</v>
      </c>
      <c r="AR214" s="162">
        <v>0</v>
      </c>
      <c r="AS214" s="162">
        <v>0</v>
      </c>
      <c r="AT214" s="162">
        <v>0</v>
      </c>
      <c r="AU214" s="162">
        <v>0</v>
      </c>
      <c r="AV214" s="162">
        <v>0</v>
      </c>
      <c r="AW214" s="162">
        <f t="shared" si="42"/>
        <v>0</v>
      </c>
      <c r="AX214" s="162">
        <f t="shared" si="48"/>
        <v>0</v>
      </c>
      <c r="AY214" s="163">
        <f t="shared" si="43"/>
        <v>0</v>
      </c>
      <c r="AZ214" s="162">
        <f t="shared" si="44"/>
        <v>29</v>
      </c>
      <c r="BA214" s="162">
        <f t="shared" si="45"/>
        <v>36</v>
      </c>
      <c r="BB214" s="162">
        <f t="shared" si="46"/>
        <v>0</v>
      </c>
      <c r="BC214" s="162">
        <f t="shared" si="47"/>
        <v>0</v>
      </c>
    </row>
    <row r="215" spans="39:55" ht="10.5" thickTop="1" thickBot="1">
      <c r="AM215" s="162" t="s">
        <v>814</v>
      </c>
      <c r="AN215" s="162" t="s">
        <v>216</v>
      </c>
      <c r="AO215" s="162">
        <v>0</v>
      </c>
      <c r="AP215" s="162">
        <v>0</v>
      </c>
      <c r="AQ215" s="162">
        <v>0</v>
      </c>
      <c r="AR215" s="162">
        <v>0</v>
      </c>
      <c r="AS215" s="162">
        <v>0</v>
      </c>
      <c r="AT215" s="162">
        <v>0</v>
      </c>
      <c r="AU215" s="162">
        <v>0</v>
      </c>
      <c r="AV215" s="162">
        <v>0</v>
      </c>
      <c r="AW215" s="162">
        <f t="shared" si="42"/>
        <v>0</v>
      </c>
      <c r="AX215" s="162">
        <f t="shared" si="48"/>
        <v>0</v>
      </c>
      <c r="AY215" s="163">
        <f t="shared" si="43"/>
        <v>0</v>
      </c>
      <c r="AZ215" s="162">
        <f t="shared" si="44"/>
        <v>29</v>
      </c>
      <c r="BA215" s="162">
        <f t="shared" si="45"/>
        <v>36</v>
      </c>
      <c r="BB215" s="162">
        <f t="shared" si="46"/>
        <v>0</v>
      </c>
      <c r="BC215" s="162">
        <f t="shared" si="47"/>
        <v>0</v>
      </c>
    </row>
    <row r="216" spans="39:55" ht="10.5" thickTop="1" thickBot="1">
      <c r="AM216" s="162" t="s">
        <v>815</v>
      </c>
      <c r="AN216" s="162" t="s">
        <v>217</v>
      </c>
      <c r="AO216" s="162">
        <v>0</v>
      </c>
      <c r="AP216" s="162">
        <v>0</v>
      </c>
      <c r="AQ216" s="162">
        <v>0</v>
      </c>
      <c r="AR216" s="162">
        <v>0</v>
      </c>
      <c r="AS216" s="162">
        <v>0</v>
      </c>
      <c r="AT216" s="162">
        <v>0</v>
      </c>
      <c r="AU216" s="162">
        <v>0</v>
      </c>
      <c r="AV216" s="162">
        <v>0</v>
      </c>
      <c r="AW216" s="162">
        <f t="shared" si="42"/>
        <v>0</v>
      </c>
      <c r="AX216" s="162">
        <f t="shared" si="48"/>
        <v>0</v>
      </c>
      <c r="AY216" s="163">
        <f t="shared" si="43"/>
        <v>0</v>
      </c>
      <c r="AZ216" s="162">
        <f t="shared" si="44"/>
        <v>29</v>
      </c>
      <c r="BA216" s="162">
        <f t="shared" si="45"/>
        <v>36</v>
      </c>
      <c r="BB216" s="162">
        <f t="shared" si="46"/>
        <v>0</v>
      </c>
      <c r="BC216" s="162">
        <f t="shared" si="47"/>
        <v>0</v>
      </c>
    </row>
    <row r="217" spans="39:55" ht="10.5" thickTop="1" thickBot="1">
      <c r="AM217" s="162" t="s">
        <v>816</v>
      </c>
      <c r="AN217" s="162" t="s">
        <v>218</v>
      </c>
      <c r="AO217" s="162">
        <v>0</v>
      </c>
      <c r="AP217" s="162">
        <v>0</v>
      </c>
      <c r="AQ217" s="162">
        <v>0</v>
      </c>
      <c r="AR217" s="162">
        <v>0</v>
      </c>
      <c r="AS217" s="162">
        <v>0</v>
      </c>
      <c r="AT217" s="162">
        <v>0</v>
      </c>
      <c r="AU217" s="162">
        <v>0</v>
      </c>
      <c r="AV217" s="162">
        <v>0</v>
      </c>
      <c r="AW217" s="162">
        <f t="shared" si="42"/>
        <v>0</v>
      </c>
      <c r="AX217" s="162">
        <f t="shared" si="48"/>
        <v>0</v>
      </c>
      <c r="AY217" s="163">
        <f t="shared" si="43"/>
        <v>0</v>
      </c>
      <c r="AZ217" s="162">
        <f t="shared" si="44"/>
        <v>29</v>
      </c>
      <c r="BA217" s="162">
        <f t="shared" si="45"/>
        <v>36</v>
      </c>
      <c r="BB217" s="162">
        <f t="shared" si="46"/>
        <v>0</v>
      </c>
      <c r="BC217" s="162">
        <f t="shared" si="47"/>
        <v>0</v>
      </c>
    </row>
    <row r="218" spans="39:55" ht="10.5" thickTop="1" thickBot="1">
      <c r="AM218" s="162" t="s">
        <v>817</v>
      </c>
      <c r="AN218" s="162" t="s">
        <v>219</v>
      </c>
      <c r="AO218" s="162">
        <v>0</v>
      </c>
      <c r="AP218" s="162">
        <v>0</v>
      </c>
      <c r="AQ218" s="162">
        <v>0</v>
      </c>
      <c r="AR218" s="162">
        <v>0</v>
      </c>
      <c r="AS218" s="162">
        <v>0</v>
      </c>
      <c r="AT218" s="162">
        <v>0</v>
      </c>
      <c r="AU218" s="162">
        <v>0</v>
      </c>
      <c r="AV218" s="162">
        <v>0</v>
      </c>
      <c r="AW218" s="162">
        <f t="shared" si="42"/>
        <v>0</v>
      </c>
      <c r="AX218" s="162">
        <f t="shared" si="48"/>
        <v>0</v>
      </c>
      <c r="AY218" s="163">
        <f t="shared" si="43"/>
        <v>0</v>
      </c>
      <c r="AZ218" s="162">
        <f t="shared" si="44"/>
        <v>29</v>
      </c>
      <c r="BA218" s="162">
        <f t="shared" si="45"/>
        <v>36</v>
      </c>
      <c r="BB218" s="162">
        <f t="shared" si="46"/>
        <v>0</v>
      </c>
      <c r="BC218" s="162">
        <f t="shared" si="47"/>
        <v>0</v>
      </c>
    </row>
    <row r="219" spans="39:55" ht="10.5" thickTop="1" thickBot="1">
      <c r="AM219" s="162" t="s">
        <v>818</v>
      </c>
      <c r="AN219" s="162" t="s">
        <v>220</v>
      </c>
      <c r="AO219" s="162">
        <v>0</v>
      </c>
      <c r="AP219" s="162">
        <v>0</v>
      </c>
      <c r="AQ219" s="162">
        <v>9</v>
      </c>
      <c r="AR219" s="162">
        <v>0</v>
      </c>
      <c r="AS219" s="162">
        <v>0</v>
      </c>
      <c r="AT219" s="162">
        <v>0</v>
      </c>
      <c r="AU219" s="162">
        <v>0</v>
      </c>
      <c r="AV219" s="162">
        <v>0</v>
      </c>
      <c r="AW219" s="162">
        <f t="shared" si="42"/>
        <v>9</v>
      </c>
      <c r="AX219" s="162">
        <f t="shared" si="48"/>
        <v>0</v>
      </c>
      <c r="AY219" s="163">
        <f t="shared" si="43"/>
        <v>9</v>
      </c>
      <c r="AZ219" s="162">
        <f t="shared" si="44"/>
        <v>18</v>
      </c>
      <c r="BA219" s="162">
        <f t="shared" si="45"/>
        <v>36</v>
      </c>
      <c r="BB219" s="162">
        <f t="shared" si="46"/>
        <v>0</v>
      </c>
      <c r="BC219" s="162">
        <f t="shared" si="47"/>
        <v>0</v>
      </c>
    </row>
    <row r="220" spans="39:55" ht="10.5" thickTop="1" thickBot="1">
      <c r="AM220" s="162" t="s">
        <v>819</v>
      </c>
      <c r="AN220" s="162" t="s">
        <v>221</v>
      </c>
      <c r="AO220" s="162">
        <v>0</v>
      </c>
      <c r="AP220" s="162">
        <v>0</v>
      </c>
      <c r="AQ220" s="162">
        <v>0</v>
      </c>
      <c r="AR220" s="162">
        <v>0</v>
      </c>
      <c r="AS220" s="162">
        <v>0</v>
      </c>
      <c r="AT220" s="162">
        <v>0</v>
      </c>
      <c r="AU220" s="162">
        <v>0</v>
      </c>
      <c r="AV220" s="162">
        <v>0</v>
      </c>
      <c r="AW220" s="162">
        <f t="shared" si="42"/>
        <v>0</v>
      </c>
      <c r="AX220" s="162">
        <f t="shared" si="48"/>
        <v>0</v>
      </c>
      <c r="AY220" s="163">
        <f t="shared" si="43"/>
        <v>0</v>
      </c>
      <c r="AZ220" s="162">
        <f t="shared" si="44"/>
        <v>29</v>
      </c>
      <c r="BA220" s="162">
        <f t="shared" si="45"/>
        <v>36</v>
      </c>
      <c r="BB220" s="162">
        <f t="shared" si="46"/>
        <v>0</v>
      </c>
      <c r="BC220" s="162">
        <f t="shared" si="47"/>
        <v>0</v>
      </c>
    </row>
    <row r="221" spans="39:55" ht="10.5" thickTop="1" thickBot="1">
      <c r="AM221" s="162" t="s">
        <v>820</v>
      </c>
      <c r="AN221" s="162" t="s">
        <v>222</v>
      </c>
      <c r="AO221" s="162">
        <v>0</v>
      </c>
      <c r="AP221" s="162">
        <v>0</v>
      </c>
      <c r="AQ221" s="162">
        <v>0</v>
      </c>
      <c r="AR221" s="162">
        <v>0</v>
      </c>
      <c r="AS221" s="162">
        <v>0</v>
      </c>
      <c r="AT221" s="162">
        <v>0</v>
      </c>
      <c r="AU221" s="162">
        <v>0</v>
      </c>
      <c r="AV221" s="162">
        <v>0</v>
      </c>
      <c r="AW221" s="162">
        <f t="shared" si="42"/>
        <v>0</v>
      </c>
      <c r="AX221" s="162">
        <f t="shared" si="48"/>
        <v>0</v>
      </c>
      <c r="AY221" s="163">
        <f t="shared" si="43"/>
        <v>0</v>
      </c>
      <c r="AZ221" s="162">
        <f t="shared" si="44"/>
        <v>29</v>
      </c>
      <c r="BA221" s="162">
        <f t="shared" si="45"/>
        <v>36</v>
      </c>
      <c r="BB221" s="162">
        <f t="shared" si="46"/>
        <v>0</v>
      </c>
      <c r="BC221" s="162">
        <f t="shared" si="47"/>
        <v>0</v>
      </c>
    </row>
    <row r="222" spans="39:55" ht="10.5" thickTop="1" thickBot="1">
      <c r="AM222" s="162" t="s">
        <v>821</v>
      </c>
      <c r="AN222" s="162" t="s">
        <v>4</v>
      </c>
      <c r="AO222" s="162">
        <v>0</v>
      </c>
      <c r="AP222" s="162">
        <v>0</v>
      </c>
      <c r="AQ222" s="162">
        <v>0</v>
      </c>
      <c r="AR222" s="162">
        <v>0</v>
      </c>
      <c r="AS222" s="162">
        <v>0</v>
      </c>
      <c r="AT222" s="162">
        <v>0</v>
      </c>
      <c r="AU222" s="162">
        <v>0</v>
      </c>
      <c r="AV222" s="162">
        <v>0</v>
      </c>
      <c r="AW222" s="162">
        <f t="shared" si="42"/>
        <v>0</v>
      </c>
      <c r="AX222" s="162">
        <f t="shared" si="48"/>
        <v>0</v>
      </c>
      <c r="AY222" s="163">
        <f t="shared" si="43"/>
        <v>0</v>
      </c>
      <c r="AZ222" s="162">
        <f t="shared" si="44"/>
        <v>29</v>
      </c>
      <c r="BA222" s="162">
        <f t="shared" si="45"/>
        <v>36</v>
      </c>
      <c r="BB222" s="162">
        <f t="shared" si="46"/>
        <v>0</v>
      </c>
      <c r="BC222" s="162">
        <f t="shared" si="47"/>
        <v>0</v>
      </c>
    </row>
    <row r="223" spans="39:55" ht="10.5" thickTop="1" thickBot="1">
      <c r="AM223" s="162" t="s">
        <v>822</v>
      </c>
      <c r="AN223" s="162" t="s">
        <v>223</v>
      </c>
      <c r="AO223" s="162">
        <v>0</v>
      </c>
      <c r="AP223" s="162">
        <v>0</v>
      </c>
      <c r="AQ223" s="162">
        <v>0</v>
      </c>
      <c r="AR223" s="162">
        <v>0</v>
      </c>
      <c r="AS223" s="162">
        <v>0</v>
      </c>
      <c r="AT223" s="162">
        <v>0</v>
      </c>
      <c r="AU223" s="162">
        <v>0</v>
      </c>
      <c r="AV223" s="162">
        <v>0</v>
      </c>
      <c r="AW223" s="162">
        <f t="shared" si="42"/>
        <v>0</v>
      </c>
      <c r="AX223" s="162">
        <f t="shared" si="48"/>
        <v>0</v>
      </c>
      <c r="AY223" s="163">
        <f t="shared" si="43"/>
        <v>0</v>
      </c>
      <c r="AZ223" s="162">
        <f t="shared" si="44"/>
        <v>29</v>
      </c>
      <c r="BA223" s="162">
        <f t="shared" si="45"/>
        <v>36</v>
      </c>
      <c r="BB223" s="162">
        <f t="shared" si="46"/>
        <v>0</v>
      </c>
      <c r="BC223" s="162">
        <f t="shared" si="47"/>
        <v>0</v>
      </c>
    </row>
    <row r="224" spans="39:55" ht="10.5" thickTop="1" thickBot="1">
      <c r="AM224" s="162" t="s">
        <v>823</v>
      </c>
      <c r="AN224" s="162" t="s">
        <v>224</v>
      </c>
      <c r="AO224" s="162">
        <v>10</v>
      </c>
      <c r="AP224" s="162">
        <v>0</v>
      </c>
      <c r="AQ224" s="162">
        <v>0</v>
      </c>
      <c r="AR224" s="162">
        <v>0</v>
      </c>
      <c r="AS224" s="162">
        <v>0</v>
      </c>
      <c r="AT224" s="162">
        <v>0</v>
      </c>
      <c r="AU224" s="162">
        <v>0</v>
      </c>
      <c r="AV224" s="162">
        <v>0</v>
      </c>
      <c r="AW224" s="162">
        <f t="shared" si="42"/>
        <v>10</v>
      </c>
      <c r="AX224" s="162">
        <f t="shared" si="48"/>
        <v>0</v>
      </c>
      <c r="AY224" s="163">
        <f t="shared" si="43"/>
        <v>10</v>
      </c>
      <c r="AZ224" s="162">
        <f t="shared" si="44"/>
        <v>17</v>
      </c>
      <c r="BA224" s="162">
        <f t="shared" si="45"/>
        <v>36</v>
      </c>
      <c r="BB224" s="162">
        <f t="shared" si="46"/>
        <v>0</v>
      </c>
      <c r="BC224" s="162">
        <f t="shared" si="47"/>
        <v>0</v>
      </c>
    </row>
    <row r="225" spans="39:55" ht="10.5" thickTop="1" thickBot="1">
      <c r="AM225" s="162" t="s">
        <v>824</v>
      </c>
      <c r="AN225" s="162" t="s">
        <v>225</v>
      </c>
      <c r="AO225" s="162">
        <v>0</v>
      </c>
      <c r="AP225" s="162">
        <v>0</v>
      </c>
      <c r="AQ225" s="162">
        <v>0</v>
      </c>
      <c r="AR225" s="162">
        <v>0</v>
      </c>
      <c r="AS225" s="162">
        <v>0</v>
      </c>
      <c r="AT225" s="162">
        <v>0</v>
      </c>
      <c r="AU225" s="162">
        <v>0</v>
      </c>
      <c r="AV225" s="162">
        <v>0</v>
      </c>
      <c r="AW225" s="162">
        <f t="shared" si="42"/>
        <v>0</v>
      </c>
      <c r="AX225" s="162">
        <f t="shared" si="48"/>
        <v>0</v>
      </c>
      <c r="AY225" s="163">
        <f t="shared" si="43"/>
        <v>0</v>
      </c>
      <c r="AZ225" s="162">
        <f t="shared" si="44"/>
        <v>29</v>
      </c>
      <c r="BA225" s="162">
        <f t="shared" si="45"/>
        <v>36</v>
      </c>
      <c r="BB225" s="162">
        <f t="shared" si="46"/>
        <v>0</v>
      </c>
      <c r="BC225" s="162">
        <f t="shared" si="47"/>
        <v>0</v>
      </c>
    </row>
    <row r="226" spans="39:55" ht="10.5" thickTop="1" thickBot="1">
      <c r="AM226" s="162" t="s">
        <v>825</v>
      </c>
      <c r="AN226" s="162" t="s">
        <v>226</v>
      </c>
      <c r="AO226" s="162">
        <v>0</v>
      </c>
      <c r="AP226" s="162">
        <v>0</v>
      </c>
      <c r="AQ226" s="162">
        <v>0</v>
      </c>
      <c r="AR226" s="162">
        <v>0</v>
      </c>
      <c r="AS226" s="162">
        <v>0</v>
      </c>
      <c r="AT226" s="162">
        <v>0</v>
      </c>
      <c r="AU226" s="162">
        <v>0</v>
      </c>
      <c r="AV226" s="162">
        <v>0</v>
      </c>
      <c r="AW226" s="162">
        <f t="shared" si="42"/>
        <v>0</v>
      </c>
      <c r="AX226" s="162">
        <f t="shared" si="48"/>
        <v>0</v>
      </c>
      <c r="AY226" s="163">
        <f t="shared" si="43"/>
        <v>0</v>
      </c>
      <c r="AZ226" s="162">
        <f t="shared" si="44"/>
        <v>29</v>
      </c>
      <c r="BA226" s="162">
        <f t="shared" si="45"/>
        <v>36</v>
      </c>
      <c r="BB226" s="162">
        <f t="shared" si="46"/>
        <v>0</v>
      </c>
      <c r="BC226" s="162">
        <f t="shared" si="47"/>
        <v>0</v>
      </c>
    </row>
    <row r="227" spans="39:55" ht="10.5" thickTop="1" thickBot="1">
      <c r="AM227" s="162" t="s">
        <v>826</v>
      </c>
      <c r="AN227" s="162" t="s">
        <v>227</v>
      </c>
      <c r="AO227" s="162">
        <v>0</v>
      </c>
      <c r="AP227" s="162">
        <v>0</v>
      </c>
      <c r="AQ227" s="162">
        <v>0</v>
      </c>
      <c r="AR227" s="162">
        <v>0</v>
      </c>
      <c r="AS227" s="162">
        <v>0</v>
      </c>
      <c r="AT227" s="162">
        <v>0</v>
      </c>
      <c r="AU227" s="162">
        <v>0</v>
      </c>
      <c r="AV227" s="162">
        <v>0</v>
      </c>
      <c r="AW227" s="162">
        <f t="shared" si="42"/>
        <v>0</v>
      </c>
      <c r="AX227" s="162">
        <f t="shared" si="48"/>
        <v>0</v>
      </c>
      <c r="AY227" s="163">
        <f t="shared" si="43"/>
        <v>0</v>
      </c>
      <c r="AZ227" s="162">
        <f t="shared" si="44"/>
        <v>29</v>
      </c>
      <c r="BA227" s="162">
        <f t="shared" si="45"/>
        <v>36</v>
      </c>
      <c r="BB227" s="162">
        <f t="shared" si="46"/>
        <v>0</v>
      </c>
      <c r="BC227" s="162">
        <f t="shared" si="47"/>
        <v>0</v>
      </c>
    </row>
    <row r="228" spans="39:55" ht="10.5" thickTop="1" thickBot="1">
      <c r="AM228" s="162" t="s">
        <v>827</v>
      </c>
      <c r="AN228" s="162" t="s">
        <v>228</v>
      </c>
      <c r="AO228" s="162">
        <v>0</v>
      </c>
      <c r="AP228" s="162">
        <v>0</v>
      </c>
      <c r="AQ228" s="162">
        <v>0</v>
      </c>
      <c r="AR228" s="162">
        <v>0</v>
      </c>
      <c r="AS228" s="162">
        <v>0</v>
      </c>
      <c r="AT228" s="162">
        <v>0</v>
      </c>
      <c r="AU228" s="162">
        <v>0</v>
      </c>
      <c r="AV228" s="162">
        <v>0</v>
      </c>
      <c r="AW228" s="162">
        <f t="shared" si="42"/>
        <v>0</v>
      </c>
      <c r="AX228" s="162">
        <f t="shared" si="48"/>
        <v>0</v>
      </c>
      <c r="AY228" s="163">
        <f t="shared" si="43"/>
        <v>0</v>
      </c>
      <c r="AZ228" s="162">
        <f t="shared" si="44"/>
        <v>29</v>
      </c>
      <c r="BA228" s="162">
        <f t="shared" si="45"/>
        <v>36</v>
      </c>
      <c r="BB228" s="162">
        <f t="shared" si="46"/>
        <v>0</v>
      </c>
      <c r="BC228" s="162">
        <f t="shared" si="47"/>
        <v>0</v>
      </c>
    </row>
    <row r="229" spans="39:55" ht="10.5" thickTop="1" thickBot="1">
      <c r="AM229" s="162" t="s">
        <v>828</v>
      </c>
      <c r="AN229" s="162" t="s">
        <v>229</v>
      </c>
      <c r="AO229" s="162">
        <v>0</v>
      </c>
      <c r="AP229" s="162">
        <v>0</v>
      </c>
      <c r="AQ229" s="162">
        <v>0</v>
      </c>
      <c r="AR229" s="162">
        <v>0</v>
      </c>
      <c r="AS229" s="162">
        <v>0</v>
      </c>
      <c r="AT229" s="162">
        <v>0</v>
      </c>
      <c r="AU229" s="162">
        <v>0</v>
      </c>
      <c r="AV229" s="162">
        <v>0</v>
      </c>
      <c r="AW229" s="162">
        <f t="shared" si="42"/>
        <v>0</v>
      </c>
      <c r="AX229" s="162">
        <f t="shared" si="48"/>
        <v>0</v>
      </c>
      <c r="AY229" s="163">
        <f t="shared" si="43"/>
        <v>0</v>
      </c>
      <c r="AZ229" s="162">
        <f t="shared" si="44"/>
        <v>29</v>
      </c>
      <c r="BA229" s="162">
        <f t="shared" si="45"/>
        <v>36</v>
      </c>
      <c r="BB229" s="162">
        <f t="shared" si="46"/>
        <v>0</v>
      </c>
      <c r="BC229" s="162">
        <f t="shared" si="47"/>
        <v>0</v>
      </c>
    </row>
    <row r="230" spans="39:55" ht="10.5" thickTop="1" thickBot="1">
      <c r="AM230" s="162" t="s">
        <v>829</v>
      </c>
      <c r="AN230" s="162" t="s">
        <v>230</v>
      </c>
      <c r="AO230" s="162">
        <v>0</v>
      </c>
      <c r="AP230" s="162">
        <v>0</v>
      </c>
      <c r="AQ230" s="162">
        <v>0</v>
      </c>
      <c r="AR230" s="162">
        <v>0</v>
      </c>
      <c r="AS230" s="162">
        <v>0</v>
      </c>
      <c r="AT230" s="162">
        <v>0</v>
      </c>
      <c r="AU230" s="162">
        <v>13</v>
      </c>
      <c r="AV230" s="162">
        <v>0</v>
      </c>
      <c r="AW230" s="162">
        <f t="shared" si="42"/>
        <v>0</v>
      </c>
      <c r="AX230" s="162">
        <f t="shared" si="48"/>
        <v>0</v>
      </c>
      <c r="AY230" s="163">
        <f t="shared" si="43"/>
        <v>0</v>
      </c>
      <c r="AZ230" s="162">
        <f t="shared" si="44"/>
        <v>29</v>
      </c>
      <c r="BA230" s="162">
        <f t="shared" si="45"/>
        <v>36</v>
      </c>
      <c r="BB230" s="162">
        <f t="shared" si="46"/>
        <v>0</v>
      </c>
      <c r="BC230" s="162">
        <f t="shared" si="47"/>
        <v>0</v>
      </c>
    </row>
    <row r="231" spans="39:55" ht="10.5" thickTop="1" thickBot="1">
      <c r="AM231" s="162" t="s">
        <v>830</v>
      </c>
      <c r="AN231" s="162" t="s">
        <v>1</v>
      </c>
      <c r="AO231" s="162">
        <v>0</v>
      </c>
      <c r="AP231" s="162">
        <v>0</v>
      </c>
      <c r="AQ231" s="162">
        <v>0</v>
      </c>
      <c r="AR231" s="162">
        <v>0</v>
      </c>
      <c r="AS231" s="162">
        <v>0</v>
      </c>
      <c r="AT231" s="162">
        <v>0</v>
      </c>
      <c r="AU231" s="162">
        <v>0</v>
      </c>
      <c r="AV231" s="162">
        <v>0</v>
      </c>
      <c r="AW231" s="162">
        <f t="shared" si="42"/>
        <v>0</v>
      </c>
      <c r="AX231" s="162">
        <f t="shared" si="48"/>
        <v>0</v>
      </c>
      <c r="AY231" s="163">
        <f t="shared" si="43"/>
        <v>0</v>
      </c>
      <c r="AZ231" s="162">
        <f t="shared" si="44"/>
        <v>29</v>
      </c>
      <c r="BA231" s="162">
        <f t="shared" si="45"/>
        <v>36</v>
      </c>
      <c r="BB231" s="162">
        <f t="shared" si="46"/>
        <v>0</v>
      </c>
      <c r="BC231" s="162">
        <f t="shared" si="47"/>
        <v>0</v>
      </c>
    </row>
    <row r="232" spans="39:55" ht="10.5" thickTop="1" thickBot="1">
      <c r="AM232" s="162" t="s">
        <v>831</v>
      </c>
      <c r="AN232" s="162" t="s">
        <v>231</v>
      </c>
      <c r="AO232" s="162">
        <v>0</v>
      </c>
      <c r="AP232" s="162">
        <v>0</v>
      </c>
      <c r="AQ232" s="162">
        <v>0</v>
      </c>
      <c r="AR232" s="162">
        <v>0</v>
      </c>
      <c r="AS232" s="162">
        <v>0</v>
      </c>
      <c r="AT232" s="162">
        <v>0</v>
      </c>
      <c r="AU232" s="162">
        <v>0</v>
      </c>
      <c r="AV232" s="162">
        <v>0</v>
      </c>
      <c r="AW232" s="162">
        <f t="shared" si="42"/>
        <v>0</v>
      </c>
      <c r="AX232" s="162">
        <f t="shared" ref="AX232:AX263" si="49">AS232+AT232+BAZ432+AV232</f>
        <v>0</v>
      </c>
      <c r="AY232" s="163">
        <f t="shared" si="43"/>
        <v>0</v>
      </c>
      <c r="AZ232" s="162">
        <f t="shared" si="44"/>
        <v>29</v>
      </c>
      <c r="BA232" s="162">
        <f t="shared" si="45"/>
        <v>36</v>
      </c>
      <c r="BB232" s="162">
        <f t="shared" si="46"/>
        <v>0</v>
      </c>
      <c r="BC232" s="162">
        <f t="shared" si="47"/>
        <v>0</v>
      </c>
    </row>
    <row r="233" spans="39:55" ht="10.5" thickTop="1" thickBot="1">
      <c r="AM233" s="162" t="s">
        <v>832</v>
      </c>
      <c r="AN233" s="162" t="s">
        <v>232</v>
      </c>
      <c r="AO233" s="162">
        <v>0</v>
      </c>
      <c r="AP233" s="162">
        <v>0</v>
      </c>
      <c r="AQ233" s="162">
        <v>0</v>
      </c>
      <c r="AR233" s="162">
        <v>0</v>
      </c>
      <c r="AS233" s="162">
        <v>0</v>
      </c>
      <c r="AT233" s="162">
        <v>0</v>
      </c>
      <c r="AU233" s="162">
        <v>0</v>
      </c>
      <c r="AV233" s="162">
        <v>0</v>
      </c>
      <c r="AW233" s="162">
        <f t="shared" si="42"/>
        <v>0</v>
      </c>
      <c r="AX233" s="162">
        <f t="shared" si="49"/>
        <v>0</v>
      </c>
      <c r="AY233" s="163">
        <f t="shared" si="43"/>
        <v>0</v>
      </c>
      <c r="AZ233" s="162">
        <f t="shared" si="44"/>
        <v>29</v>
      </c>
      <c r="BA233" s="162">
        <f t="shared" si="45"/>
        <v>36</v>
      </c>
      <c r="BB233" s="162">
        <f t="shared" si="46"/>
        <v>0</v>
      </c>
      <c r="BC233" s="162">
        <f t="shared" si="47"/>
        <v>0</v>
      </c>
    </row>
    <row r="234" spans="39:55" ht="10.5" thickTop="1" thickBot="1">
      <c r="AM234" s="162" t="s">
        <v>833</v>
      </c>
      <c r="AN234" s="162" t="s">
        <v>233</v>
      </c>
      <c r="AO234" s="162">
        <v>0</v>
      </c>
      <c r="AP234" s="162">
        <v>0</v>
      </c>
      <c r="AQ234" s="162">
        <v>0</v>
      </c>
      <c r="AR234" s="162">
        <v>0</v>
      </c>
      <c r="AS234" s="162">
        <v>0</v>
      </c>
      <c r="AT234" s="162">
        <v>0</v>
      </c>
      <c r="AU234" s="162">
        <v>0</v>
      </c>
      <c r="AV234" s="162">
        <v>0</v>
      </c>
      <c r="AW234" s="162">
        <f t="shared" si="42"/>
        <v>0</v>
      </c>
      <c r="AX234" s="162">
        <f t="shared" si="49"/>
        <v>0</v>
      </c>
      <c r="AY234" s="163">
        <f t="shared" si="43"/>
        <v>0</v>
      </c>
      <c r="AZ234" s="162">
        <f t="shared" si="44"/>
        <v>29</v>
      </c>
      <c r="BA234" s="162">
        <f t="shared" si="45"/>
        <v>36</v>
      </c>
      <c r="BB234" s="162">
        <f t="shared" si="46"/>
        <v>0</v>
      </c>
      <c r="BC234" s="162">
        <f t="shared" si="47"/>
        <v>0</v>
      </c>
    </row>
    <row r="235" spans="39:55" ht="10.5" thickTop="1" thickBot="1">
      <c r="AM235" s="162" t="s">
        <v>834</v>
      </c>
      <c r="AN235" s="162" t="s">
        <v>234</v>
      </c>
      <c r="AO235" s="162">
        <v>0</v>
      </c>
      <c r="AP235" s="162">
        <v>0</v>
      </c>
      <c r="AQ235" s="162">
        <v>0</v>
      </c>
      <c r="AR235" s="162">
        <v>0</v>
      </c>
      <c r="AS235" s="162">
        <v>0</v>
      </c>
      <c r="AT235" s="162">
        <v>0</v>
      </c>
      <c r="AU235" s="162">
        <v>0</v>
      </c>
      <c r="AV235" s="162">
        <v>0</v>
      </c>
      <c r="AW235" s="162">
        <f t="shared" si="42"/>
        <v>0</v>
      </c>
      <c r="AX235" s="162">
        <f t="shared" si="49"/>
        <v>0</v>
      </c>
      <c r="AY235" s="163">
        <f t="shared" si="43"/>
        <v>0</v>
      </c>
      <c r="AZ235" s="162">
        <f t="shared" si="44"/>
        <v>29</v>
      </c>
      <c r="BA235" s="162">
        <f t="shared" si="45"/>
        <v>36</v>
      </c>
      <c r="BB235" s="162">
        <f t="shared" si="46"/>
        <v>0</v>
      </c>
      <c r="BC235" s="162">
        <f t="shared" si="47"/>
        <v>0</v>
      </c>
    </row>
    <row r="236" spans="39:55" ht="10.5" thickTop="1" thickBot="1">
      <c r="AM236" s="162" t="s">
        <v>835</v>
      </c>
      <c r="AN236" s="162" t="s">
        <v>235</v>
      </c>
      <c r="AO236" s="162">
        <v>0</v>
      </c>
      <c r="AP236" s="162">
        <v>0</v>
      </c>
      <c r="AQ236" s="162">
        <v>0</v>
      </c>
      <c r="AR236" s="162">
        <v>0</v>
      </c>
      <c r="AS236" s="162">
        <v>0</v>
      </c>
      <c r="AT236" s="162">
        <v>0</v>
      </c>
      <c r="AU236" s="162">
        <v>0</v>
      </c>
      <c r="AV236" s="162">
        <v>0</v>
      </c>
      <c r="AW236" s="162">
        <f t="shared" si="42"/>
        <v>0</v>
      </c>
      <c r="AX236" s="162">
        <f t="shared" si="49"/>
        <v>0</v>
      </c>
      <c r="AY236" s="163">
        <f t="shared" si="43"/>
        <v>0</v>
      </c>
      <c r="AZ236" s="162">
        <f t="shared" si="44"/>
        <v>29</v>
      </c>
      <c r="BA236" s="162">
        <f t="shared" si="45"/>
        <v>36</v>
      </c>
      <c r="BB236" s="162">
        <f t="shared" si="46"/>
        <v>0</v>
      </c>
      <c r="BC236" s="162">
        <f t="shared" si="47"/>
        <v>0</v>
      </c>
    </row>
    <row r="237" spans="39:55" ht="10.5" thickTop="1" thickBot="1">
      <c r="AM237" s="162" t="s">
        <v>836</v>
      </c>
      <c r="AN237" s="162" t="s">
        <v>236</v>
      </c>
      <c r="AO237" s="162">
        <v>0</v>
      </c>
      <c r="AP237" s="162">
        <v>0</v>
      </c>
      <c r="AQ237" s="162">
        <v>0</v>
      </c>
      <c r="AR237" s="162">
        <v>0</v>
      </c>
      <c r="AS237" s="162">
        <v>0</v>
      </c>
      <c r="AT237" s="162">
        <v>0</v>
      </c>
      <c r="AU237" s="162">
        <v>0</v>
      </c>
      <c r="AV237" s="162">
        <v>0</v>
      </c>
      <c r="AW237" s="162">
        <f t="shared" si="42"/>
        <v>0</v>
      </c>
      <c r="AX237" s="162">
        <f t="shared" si="49"/>
        <v>0</v>
      </c>
      <c r="AY237" s="163">
        <f t="shared" si="43"/>
        <v>0</v>
      </c>
      <c r="AZ237" s="162">
        <f t="shared" si="44"/>
        <v>29</v>
      </c>
      <c r="BA237" s="162">
        <f t="shared" si="45"/>
        <v>36</v>
      </c>
      <c r="BB237" s="162">
        <f t="shared" si="46"/>
        <v>0</v>
      </c>
      <c r="BC237" s="162">
        <f t="shared" si="47"/>
        <v>0</v>
      </c>
    </row>
    <row r="238" spans="39:55" ht="10.5" thickTop="1" thickBot="1">
      <c r="AM238" s="162" t="s">
        <v>837</v>
      </c>
      <c r="AN238" s="162" t="s">
        <v>20</v>
      </c>
      <c r="AO238" s="162">
        <v>0</v>
      </c>
      <c r="AP238" s="162">
        <v>0</v>
      </c>
      <c r="AQ238" s="162">
        <v>0</v>
      </c>
      <c r="AR238" s="162">
        <v>0</v>
      </c>
      <c r="AS238" s="162">
        <v>0</v>
      </c>
      <c r="AT238" s="162">
        <v>0</v>
      </c>
      <c r="AU238" s="162">
        <v>0</v>
      </c>
      <c r="AV238" s="162">
        <v>0</v>
      </c>
      <c r="AW238" s="162">
        <f t="shared" si="42"/>
        <v>0</v>
      </c>
      <c r="AX238" s="162">
        <f t="shared" si="49"/>
        <v>0</v>
      </c>
      <c r="AY238" s="163">
        <f t="shared" si="43"/>
        <v>0</v>
      </c>
      <c r="AZ238" s="162">
        <f t="shared" si="44"/>
        <v>29</v>
      </c>
      <c r="BA238" s="162">
        <f t="shared" si="45"/>
        <v>36</v>
      </c>
      <c r="BB238" s="162">
        <f t="shared" si="46"/>
        <v>0</v>
      </c>
      <c r="BC238" s="162">
        <f t="shared" si="47"/>
        <v>0</v>
      </c>
    </row>
    <row r="239" spans="39:55" ht="10.5" thickTop="1" thickBot="1">
      <c r="AM239" s="162" t="s">
        <v>838</v>
      </c>
      <c r="AN239" s="162" t="s">
        <v>237</v>
      </c>
      <c r="AO239" s="162">
        <v>0</v>
      </c>
      <c r="AP239" s="162">
        <v>0</v>
      </c>
      <c r="AQ239" s="162">
        <v>0</v>
      </c>
      <c r="AR239" s="162">
        <v>0</v>
      </c>
      <c r="AS239" s="162">
        <v>0</v>
      </c>
      <c r="AT239" s="162">
        <v>0</v>
      </c>
      <c r="AU239" s="162">
        <v>0</v>
      </c>
      <c r="AV239" s="162">
        <v>0</v>
      </c>
      <c r="AW239" s="162">
        <f t="shared" si="42"/>
        <v>0</v>
      </c>
      <c r="AX239" s="162">
        <f t="shared" si="49"/>
        <v>0</v>
      </c>
      <c r="AY239" s="163">
        <f t="shared" si="43"/>
        <v>0</v>
      </c>
      <c r="AZ239" s="162">
        <f t="shared" si="44"/>
        <v>29</v>
      </c>
      <c r="BA239" s="162">
        <f t="shared" si="45"/>
        <v>36</v>
      </c>
      <c r="BB239" s="162">
        <f t="shared" si="46"/>
        <v>0</v>
      </c>
      <c r="BC239" s="162">
        <f t="shared" si="47"/>
        <v>0</v>
      </c>
    </row>
    <row r="240" spans="39:55" ht="10.5" thickTop="1" thickBot="1">
      <c r="AM240" s="162" t="s">
        <v>839</v>
      </c>
      <c r="AN240" s="162" t="s">
        <v>238</v>
      </c>
      <c r="AO240" s="162">
        <v>0</v>
      </c>
      <c r="AP240" s="162">
        <v>0</v>
      </c>
      <c r="AQ240" s="162">
        <v>0</v>
      </c>
      <c r="AR240" s="162">
        <v>0</v>
      </c>
      <c r="AS240" s="162">
        <v>0</v>
      </c>
      <c r="AT240" s="162">
        <v>0</v>
      </c>
      <c r="AU240" s="162">
        <v>0</v>
      </c>
      <c r="AV240" s="162">
        <v>0</v>
      </c>
      <c r="AW240" s="162">
        <f t="shared" si="42"/>
        <v>0</v>
      </c>
      <c r="AX240" s="162">
        <f t="shared" si="49"/>
        <v>0</v>
      </c>
      <c r="AY240" s="163">
        <f t="shared" si="43"/>
        <v>0</v>
      </c>
      <c r="AZ240" s="162">
        <f t="shared" si="44"/>
        <v>29</v>
      </c>
      <c r="BA240" s="162">
        <f t="shared" si="45"/>
        <v>36</v>
      </c>
      <c r="BB240" s="162">
        <f t="shared" si="46"/>
        <v>0</v>
      </c>
      <c r="BC240" s="162">
        <f t="shared" si="47"/>
        <v>0</v>
      </c>
    </row>
    <row r="241" spans="39:55" ht="10.5" thickTop="1" thickBot="1">
      <c r="AM241" s="162" t="s">
        <v>840</v>
      </c>
      <c r="AN241" s="162" t="s">
        <v>239</v>
      </c>
      <c r="AO241" s="162">
        <v>0</v>
      </c>
      <c r="AP241" s="162">
        <v>0</v>
      </c>
      <c r="AQ241" s="162">
        <v>0</v>
      </c>
      <c r="AR241" s="162">
        <v>0</v>
      </c>
      <c r="AS241" s="162">
        <v>0</v>
      </c>
      <c r="AT241" s="162">
        <v>0</v>
      </c>
      <c r="AU241" s="162">
        <v>0</v>
      </c>
      <c r="AV241" s="162">
        <v>0</v>
      </c>
      <c r="AW241" s="162">
        <f t="shared" si="42"/>
        <v>0</v>
      </c>
      <c r="AX241" s="162">
        <f t="shared" si="49"/>
        <v>0</v>
      </c>
      <c r="AY241" s="163">
        <f t="shared" si="43"/>
        <v>0</v>
      </c>
      <c r="AZ241" s="162">
        <f t="shared" si="44"/>
        <v>29</v>
      </c>
      <c r="BA241" s="162">
        <f t="shared" si="45"/>
        <v>36</v>
      </c>
      <c r="BB241" s="162">
        <f t="shared" si="46"/>
        <v>0</v>
      </c>
      <c r="BC241" s="162">
        <f t="shared" si="47"/>
        <v>0</v>
      </c>
    </row>
    <row r="242" spans="39:55" ht="10.5" thickTop="1" thickBot="1">
      <c r="AM242" s="162" t="s">
        <v>841</v>
      </c>
      <c r="AN242" s="162" t="s">
        <v>240</v>
      </c>
      <c r="AO242" s="162">
        <v>0</v>
      </c>
      <c r="AP242" s="162">
        <v>0</v>
      </c>
      <c r="AQ242" s="162">
        <v>0</v>
      </c>
      <c r="AR242" s="162">
        <v>0</v>
      </c>
      <c r="AS242" s="162">
        <v>0</v>
      </c>
      <c r="AT242" s="162">
        <v>0</v>
      </c>
      <c r="AU242" s="162">
        <v>0</v>
      </c>
      <c r="AV242" s="162">
        <v>0</v>
      </c>
      <c r="AW242" s="162">
        <f t="shared" si="42"/>
        <v>0</v>
      </c>
      <c r="AX242" s="162">
        <f t="shared" si="49"/>
        <v>0</v>
      </c>
      <c r="AY242" s="163">
        <f t="shared" si="43"/>
        <v>0</v>
      </c>
      <c r="AZ242" s="162">
        <f t="shared" si="44"/>
        <v>29</v>
      </c>
      <c r="BA242" s="162">
        <f t="shared" si="45"/>
        <v>36</v>
      </c>
      <c r="BB242" s="162">
        <f t="shared" si="46"/>
        <v>0</v>
      </c>
      <c r="BC242" s="162">
        <f t="shared" si="47"/>
        <v>0</v>
      </c>
    </row>
    <row r="243" spans="39:55" ht="10.5" thickTop="1" thickBot="1">
      <c r="AM243" s="162" t="s">
        <v>842</v>
      </c>
      <c r="AN243" s="162" t="s">
        <v>241</v>
      </c>
      <c r="AO243" s="162">
        <v>0</v>
      </c>
      <c r="AP243" s="162">
        <v>0</v>
      </c>
      <c r="AQ243" s="162">
        <v>0</v>
      </c>
      <c r="AR243" s="162">
        <v>0</v>
      </c>
      <c r="AS243" s="162">
        <v>0</v>
      </c>
      <c r="AT243" s="162">
        <v>0</v>
      </c>
      <c r="AU243" s="162">
        <v>0</v>
      </c>
      <c r="AV243" s="162">
        <v>0</v>
      </c>
      <c r="AW243" s="162">
        <f t="shared" si="42"/>
        <v>0</v>
      </c>
      <c r="AX243" s="162">
        <f t="shared" si="49"/>
        <v>0</v>
      </c>
      <c r="AY243" s="163">
        <f t="shared" si="43"/>
        <v>0</v>
      </c>
      <c r="AZ243" s="162">
        <f t="shared" si="44"/>
        <v>29</v>
      </c>
      <c r="BA243" s="162">
        <f t="shared" si="45"/>
        <v>36</v>
      </c>
      <c r="BB243" s="162">
        <f t="shared" si="46"/>
        <v>0</v>
      </c>
      <c r="BC243" s="162">
        <f t="shared" si="47"/>
        <v>0</v>
      </c>
    </row>
    <row r="244" spans="39:55" ht="10.5" thickTop="1" thickBot="1">
      <c r="AM244" s="162" t="s">
        <v>843</v>
      </c>
      <c r="AN244" s="162" t="s">
        <v>14</v>
      </c>
      <c r="AO244" s="162">
        <v>0</v>
      </c>
      <c r="AP244" s="162">
        <v>32</v>
      </c>
      <c r="AQ244" s="162">
        <v>7</v>
      </c>
      <c r="AR244" s="162">
        <v>49</v>
      </c>
      <c r="AS244" s="162">
        <v>0</v>
      </c>
      <c r="AT244" s="162">
        <v>15</v>
      </c>
      <c r="AU244" s="162">
        <v>0</v>
      </c>
      <c r="AV244" s="162">
        <v>0</v>
      </c>
      <c r="AW244" s="162">
        <f t="shared" si="42"/>
        <v>88</v>
      </c>
      <c r="AX244" s="162">
        <f t="shared" si="49"/>
        <v>15</v>
      </c>
      <c r="AY244" s="163">
        <f t="shared" si="43"/>
        <v>103</v>
      </c>
      <c r="AZ244" s="162">
        <f t="shared" si="44"/>
        <v>1</v>
      </c>
      <c r="BA244" s="162">
        <f t="shared" si="45"/>
        <v>8</v>
      </c>
      <c r="BB244" s="162">
        <f t="shared" si="46"/>
        <v>32</v>
      </c>
      <c r="BC244" s="162">
        <f t="shared" si="47"/>
        <v>4</v>
      </c>
    </row>
    <row r="245" spans="39:55" ht="10.5" thickTop="1" thickBot="1">
      <c r="AM245" s="162" t="s">
        <v>844</v>
      </c>
      <c r="AN245" s="162" t="s">
        <v>242</v>
      </c>
      <c r="AO245" s="162">
        <v>0</v>
      </c>
      <c r="AP245" s="162">
        <v>0</v>
      </c>
      <c r="AQ245" s="162">
        <v>0</v>
      </c>
      <c r="AR245" s="162">
        <v>0</v>
      </c>
      <c r="AS245" s="162">
        <v>0</v>
      </c>
      <c r="AT245" s="162">
        <v>0</v>
      </c>
      <c r="AU245" s="162">
        <v>0</v>
      </c>
      <c r="AV245" s="162">
        <v>0</v>
      </c>
      <c r="AW245" s="162">
        <f t="shared" si="42"/>
        <v>0</v>
      </c>
      <c r="AX245" s="162">
        <f t="shared" si="49"/>
        <v>0</v>
      </c>
      <c r="AY245" s="163">
        <f t="shared" si="43"/>
        <v>0</v>
      </c>
      <c r="AZ245" s="162">
        <f t="shared" si="44"/>
        <v>29</v>
      </c>
      <c r="BA245" s="162">
        <f t="shared" si="45"/>
        <v>36</v>
      </c>
      <c r="BB245" s="162">
        <f t="shared" si="46"/>
        <v>0</v>
      </c>
      <c r="BC245" s="162">
        <f t="shared" si="47"/>
        <v>0</v>
      </c>
    </row>
    <row r="246" spans="39:55" ht="10.5" thickTop="1" thickBot="1">
      <c r="AM246" s="162" t="s">
        <v>845</v>
      </c>
      <c r="AN246" s="162" t="s">
        <v>243</v>
      </c>
      <c r="AO246" s="162">
        <v>0</v>
      </c>
      <c r="AP246" s="162">
        <v>0</v>
      </c>
      <c r="AQ246" s="162">
        <v>0</v>
      </c>
      <c r="AR246" s="162">
        <v>0</v>
      </c>
      <c r="AS246" s="162">
        <v>0</v>
      </c>
      <c r="AT246" s="162">
        <v>0</v>
      </c>
      <c r="AU246" s="162">
        <v>0</v>
      </c>
      <c r="AV246" s="162">
        <v>0</v>
      </c>
      <c r="AW246" s="162">
        <f t="shared" si="42"/>
        <v>0</v>
      </c>
      <c r="AX246" s="162">
        <f t="shared" si="49"/>
        <v>0</v>
      </c>
      <c r="AY246" s="163">
        <f t="shared" si="43"/>
        <v>0</v>
      </c>
      <c r="AZ246" s="162">
        <f t="shared" si="44"/>
        <v>29</v>
      </c>
      <c r="BA246" s="162">
        <f t="shared" si="45"/>
        <v>36</v>
      </c>
      <c r="BB246" s="162">
        <f t="shared" si="46"/>
        <v>0</v>
      </c>
      <c r="BC246" s="162">
        <f t="shared" si="47"/>
        <v>0</v>
      </c>
    </row>
    <row r="247" spans="39:55" ht="10.5" thickTop="1" thickBot="1">
      <c r="AM247" s="162" t="s">
        <v>846</v>
      </c>
      <c r="AN247" s="162" t="s">
        <v>244</v>
      </c>
      <c r="AO247" s="162">
        <v>0</v>
      </c>
      <c r="AP247" s="162">
        <v>0</v>
      </c>
      <c r="AQ247" s="162">
        <v>0</v>
      </c>
      <c r="AR247" s="162">
        <v>0</v>
      </c>
      <c r="AS247" s="162">
        <v>0</v>
      </c>
      <c r="AT247" s="162">
        <v>0</v>
      </c>
      <c r="AU247" s="162">
        <v>3</v>
      </c>
      <c r="AV247" s="162">
        <v>0</v>
      </c>
      <c r="AW247" s="162">
        <f t="shared" si="42"/>
        <v>0</v>
      </c>
      <c r="AX247" s="162">
        <f t="shared" si="49"/>
        <v>0</v>
      </c>
      <c r="AY247" s="163">
        <f t="shared" si="43"/>
        <v>0</v>
      </c>
      <c r="AZ247" s="162">
        <f t="shared" si="44"/>
        <v>29</v>
      </c>
      <c r="BA247" s="162">
        <f t="shared" si="45"/>
        <v>36</v>
      </c>
      <c r="BB247" s="162">
        <f t="shared" si="46"/>
        <v>0</v>
      </c>
      <c r="BC247" s="162">
        <f t="shared" si="47"/>
        <v>0</v>
      </c>
    </row>
    <row r="248" spans="39:55" ht="10.5" thickTop="1" thickBot="1">
      <c r="AM248" s="162" t="s">
        <v>847</v>
      </c>
      <c r="AN248" s="162" t="s">
        <v>245</v>
      </c>
      <c r="AO248" s="162">
        <v>0</v>
      </c>
      <c r="AP248" s="162">
        <v>0</v>
      </c>
      <c r="AQ248" s="162">
        <v>0</v>
      </c>
      <c r="AR248" s="162">
        <v>0</v>
      </c>
      <c r="AS248" s="162">
        <v>0</v>
      </c>
      <c r="AT248" s="162">
        <v>0</v>
      </c>
      <c r="AU248" s="162">
        <v>0</v>
      </c>
      <c r="AV248" s="162">
        <v>4</v>
      </c>
      <c r="AW248" s="162">
        <f t="shared" si="42"/>
        <v>0</v>
      </c>
      <c r="AX248" s="162">
        <f t="shared" si="49"/>
        <v>4</v>
      </c>
      <c r="AY248" s="163">
        <f t="shared" si="43"/>
        <v>4</v>
      </c>
      <c r="AZ248" s="162">
        <f t="shared" si="44"/>
        <v>29</v>
      </c>
      <c r="BA248" s="162">
        <f t="shared" si="45"/>
        <v>28</v>
      </c>
      <c r="BB248" s="162">
        <f t="shared" si="46"/>
        <v>0</v>
      </c>
      <c r="BC248" s="162">
        <f t="shared" si="47"/>
        <v>0</v>
      </c>
    </row>
    <row r="249" spans="39:55" ht="10.5" thickTop="1" thickBot="1">
      <c r="AM249" s="162" t="s">
        <v>848</v>
      </c>
      <c r="AN249" s="162" t="s">
        <v>246</v>
      </c>
      <c r="AO249" s="162">
        <v>0</v>
      </c>
      <c r="AP249" s="162">
        <v>0</v>
      </c>
      <c r="AQ249" s="162">
        <v>0</v>
      </c>
      <c r="AR249" s="162">
        <v>0</v>
      </c>
      <c r="AS249" s="162">
        <v>1</v>
      </c>
      <c r="AT249" s="162">
        <v>0</v>
      </c>
      <c r="AU249" s="162">
        <v>0</v>
      </c>
      <c r="AV249" s="162">
        <v>0</v>
      </c>
      <c r="AW249" s="162">
        <f t="shared" si="42"/>
        <v>0</v>
      </c>
      <c r="AX249" s="162">
        <f t="shared" si="49"/>
        <v>1</v>
      </c>
      <c r="AY249" s="163">
        <f t="shared" si="43"/>
        <v>1</v>
      </c>
      <c r="AZ249" s="162">
        <f t="shared" si="44"/>
        <v>29</v>
      </c>
      <c r="BA249" s="162">
        <f t="shared" si="45"/>
        <v>35</v>
      </c>
      <c r="BB249" s="162">
        <f t="shared" si="46"/>
        <v>0</v>
      </c>
      <c r="BC249" s="162">
        <f t="shared" si="47"/>
        <v>0</v>
      </c>
    </row>
    <row r="250" spans="39:55" ht="10.5" thickTop="1" thickBot="1">
      <c r="AM250" s="162" t="s">
        <v>849</v>
      </c>
      <c r="AN250" s="162" t="s">
        <v>247</v>
      </c>
      <c r="AO250" s="162">
        <v>0</v>
      </c>
      <c r="AP250" s="162">
        <v>0</v>
      </c>
      <c r="AQ250" s="162">
        <v>0</v>
      </c>
      <c r="AR250" s="162">
        <v>0</v>
      </c>
      <c r="AS250" s="162">
        <v>0</v>
      </c>
      <c r="AT250" s="162">
        <v>0</v>
      </c>
      <c r="AU250" s="162">
        <v>0</v>
      </c>
      <c r="AV250" s="162">
        <v>0</v>
      </c>
      <c r="AW250" s="162">
        <f t="shared" si="42"/>
        <v>0</v>
      </c>
      <c r="AX250" s="162">
        <f t="shared" si="49"/>
        <v>0</v>
      </c>
      <c r="AY250" s="163">
        <f t="shared" si="43"/>
        <v>0</v>
      </c>
      <c r="AZ250" s="162">
        <f t="shared" si="44"/>
        <v>29</v>
      </c>
      <c r="BA250" s="162">
        <f t="shared" si="45"/>
        <v>36</v>
      </c>
      <c r="BB250" s="162">
        <f t="shared" si="46"/>
        <v>0</v>
      </c>
      <c r="BC250" s="162">
        <f t="shared" si="47"/>
        <v>0</v>
      </c>
    </row>
    <row r="251" spans="39:55" ht="10.5" thickTop="1" thickBot="1">
      <c r="AM251" s="162" t="s">
        <v>850</v>
      </c>
      <c r="AN251" s="162" t="s">
        <v>249</v>
      </c>
      <c r="AO251" s="162">
        <v>0</v>
      </c>
      <c r="AP251" s="162">
        <v>0</v>
      </c>
      <c r="AQ251" s="162">
        <v>0</v>
      </c>
      <c r="AR251" s="162">
        <v>0</v>
      </c>
      <c r="AS251" s="162">
        <v>0</v>
      </c>
      <c r="AT251" s="162">
        <v>0</v>
      </c>
      <c r="AU251" s="162">
        <v>0</v>
      </c>
      <c r="AV251" s="162">
        <v>0</v>
      </c>
      <c r="AW251" s="162">
        <f t="shared" si="42"/>
        <v>0</v>
      </c>
      <c r="AX251" s="162">
        <f t="shared" si="49"/>
        <v>0</v>
      </c>
      <c r="AY251" s="163">
        <f t="shared" si="43"/>
        <v>0</v>
      </c>
      <c r="AZ251" s="162">
        <f t="shared" si="44"/>
        <v>29</v>
      </c>
      <c r="BA251" s="162">
        <f t="shared" si="45"/>
        <v>36</v>
      </c>
      <c r="BB251" s="162">
        <f t="shared" si="46"/>
        <v>0</v>
      </c>
      <c r="BC251" s="162">
        <f t="shared" si="47"/>
        <v>0</v>
      </c>
    </row>
    <row r="252" spans="39:55" ht="10.5" thickTop="1" thickBot="1">
      <c r="AM252" s="162" t="s">
        <v>851</v>
      </c>
      <c r="AN252" s="162" t="s">
        <v>250</v>
      </c>
      <c r="AO252" s="162">
        <v>12</v>
      </c>
      <c r="AP252" s="162">
        <v>0</v>
      </c>
      <c r="AQ252" s="162">
        <v>0</v>
      </c>
      <c r="AR252" s="162">
        <v>0</v>
      </c>
      <c r="AS252" s="162">
        <v>0</v>
      </c>
      <c r="AT252" s="162">
        <v>0</v>
      </c>
      <c r="AU252" s="162">
        <v>0</v>
      </c>
      <c r="AV252" s="162">
        <v>0</v>
      </c>
      <c r="AW252" s="162">
        <f t="shared" si="42"/>
        <v>12</v>
      </c>
      <c r="AX252" s="162">
        <f t="shared" si="49"/>
        <v>0</v>
      </c>
      <c r="AY252" s="163">
        <f t="shared" si="43"/>
        <v>12</v>
      </c>
      <c r="AZ252" s="162">
        <f t="shared" si="44"/>
        <v>12</v>
      </c>
      <c r="BA252" s="162">
        <f t="shared" si="45"/>
        <v>36</v>
      </c>
      <c r="BB252" s="162">
        <f t="shared" si="46"/>
        <v>0</v>
      </c>
      <c r="BC252" s="162">
        <f t="shared" si="47"/>
        <v>0</v>
      </c>
    </row>
    <row r="253" spans="39:55" ht="10.5" thickTop="1" thickBot="1">
      <c r="AM253" s="162" t="s">
        <v>852</v>
      </c>
      <c r="AN253" s="162" t="s">
        <v>25</v>
      </c>
      <c r="AO253" s="162">
        <v>0</v>
      </c>
      <c r="AP253" s="162">
        <v>0</v>
      </c>
      <c r="AQ253" s="162">
        <v>0</v>
      </c>
      <c r="AR253" s="162">
        <v>0</v>
      </c>
      <c r="AS253" s="162">
        <v>0</v>
      </c>
      <c r="AT253" s="162">
        <v>0</v>
      </c>
      <c r="AU253" s="162">
        <v>0</v>
      </c>
      <c r="AV253" s="162">
        <v>8</v>
      </c>
      <c r="AW253" s="162">
        <f t="shared" si="42"/>
        <v>0</v>
      </c>
      <c r="AX253" s="162">
        <f t="shared" si="49"/>
        <v>8</v>
      </c>
      <c r="AY253" s="163">
        <f t="shared" si="43"/>
        <v>8</v>
      </c>
      <c r="AZ253" s="162">
        <f t="shared" si="44"/>
        <v>29</v>
      </c>
      <c r="BA253" s="162">
        <f t="shared" si="45"/>
        <v>16</v>
      </c>
      <c r="BB253" s="162">
        <f t="shared" si="46"/>
        <v>0</v>
      </c>
      <c r="BC253" s="162">
        <f t="shared" si="47"/>
        <v>0</v>
      </c>
    </row>
    <row r="254" spans="39:55" ht="10.5" thickTop="1" thickBot="1">
      <c r="AM254" s="162" t="s">
        <v>853</v>
      </c>
      <c r="AN254" s="162" t="s">
        <v>251</v>
      </c>
      <c r="AO254" s="162">
        <v>0</v>
      </c>
      <c r="AP254" s="162">
        <v>0</v>
      </c>
      <c r="AQ254" s="162">
        <v>0</v>
      </c>
      <c r="AR254" s="162">
        <v>0</v>
      </c>
      <c r="AS254" s="162">
        <v>0</v>
      </c>
      <c r="AT254" s="162">
        <v>2</v>
      </c>
      <c r="AU254" s="162">
        <v>0</v>
      </c>
      <c r="AV254" s="162">
        <v>0</v>
      </c>
      <c r="AW254" s="162">
        <f t="shared" si="42"/>
        <v>0</v>
      </c>
      <c r="AX254" s="162">
        <f t="shared" si="49"/>
        <v>2</v>
      </c>
      <c r="AY254" s="163">
        <f t="shared" si="43"/>
        <v>2</v>
      </c>
      <c r="AZ254" s="162">
        <f t="shared" si="44"/>
        <v>29</v>
      </c>
      <c r="BA254" s="162">
        <f t="shared" si="45"/>
        <v>32</v>
      </c>
      <c r="BB254" s="162">
        <f t="shared" si="46"/>
        <v>0</v>
      </c>
      <c r="BC254" s="162">
        <f t="shared" si="47"/>
        <v>0</v>
      </c>
    </row>
    <row r="255" spans="39:55" ht="10.5" thickTop="1" thickBot="1">
      <c r="AM255" s="162" t="s">
        <v>854</v>
      </c>
      <c r="AN255" s="162" t="s">
        <v>855</v>
      </c>
      <c r="AO255" s="162">
        <v>0</v>
      </c>
      <c r="AP255" s="162">
        <v>0</v>
      </c>
      <c r="AQ255" s="162">
        <v>0</v>
      </c>
      <c r="AR255" s="162">
        <v>0</v>
      </c>
      <c r="AS255" s="162">
        <v>0</v>
      </c>
      <c r="AT255" s="162">
        <v>0</v>
      </c>
      <c r="AU255" s="162">
        <v>0</v>
      </c>
      <c r="AV255" s="162">
        <v>0</v>
      </c>
      <c r="AW255" s="162">
        <f t="shared" si="42"/>
        <v>0</v>
      </c>
      <c r="AX255" s="162">
        <f t="shared" si="49"/>
        <v>0</v>
      </c>
      <c r="AY255" s="163">
        <f t="shared" si="43"/>
        <v>0</v>
      </c>
      <c r="AZ255" s="162">
        <f t="shared" si="44"/>
        <v>29</v>
      </c>
      <c r="BA255" s="162">
        <f t="shared" si="45"/>
        <v>36</v>
      </c>
      <c r="BB255" s="162">
        <f t="shared" si="46"/>
        <v>0</v>
      </c>
      <c r="BC255" s="162">
        <f t="shared" si="47"/>
        <v>0</v>
      </c>
    </row>
    <row r="256" spans="39:55" ht="10.5" thickTop="1" thickBot="1">
      <c r="AM256" s="162" t="s">
        <v>856</v>
      </c>
      <c r="AN256" s="162" t="s">
        <v>252</v>
      </c>
      <c r="AO256" s="162">
        <v>0</v>
      </c>
      <c r="AP256" s="162">
        <v>0</v>
      </c>
      <c r="AQ256" s="162">
        <v>0</v>
      </c>
      <c r="AR256" s="162">
        <v>0</v>
      </c>
      <c r="AS256" s="162">
        <v>0</v>
      </c>
      <c r="AT256" s="162">
        <v>0</v>
      </c>
      <c r="AU256" s="162">
        <v>0</v>
      </c>
      <c r="AV256" s="162">
        <v>0</v>
      </c>
      <c r="AW256" s="162">
        <f t="shared" si="42"/>
        <v>0</v>
      </c>
      <c r="AX256" s="162">
        <f t="shared" si="49"/>
        <v>0</v>
      </c>
      <c r="AY256" s="163">
        <f t="shared" si="43"/>
        <v>0</v>
      </c>
      <c r="AZ256" s="162">
        <f t="shared" si="44"/>
        <v>29</v>
      </c>
      <c r="BA256" s="162">
        <f t="shared" si="45"/>
        <v>36</v>
      </c>
      <c r="BB256" s="162">
        <f t="shared" si="46"/>
        <v>0</v>
      </c>
      <c r="BC256" s="162">
        <f t="shared" si="47"/>
        <v>0</v>
      </c>
    </row>
    <row r="257" spans="39:55" ht="10.5" thickTop="1" thickBot="1">
      <c r="AM257" s="162" t="s">
        <v>857</v>
      </c>
      <c r="AN257" s="162" t="s">
        <v>253</v>
      </c>
      <c r="AO257" s="162">
        <v>0</v>
      </c>
      <c r="AP257" s="162">
        <v>0</v>
      </c>
      <c r="AQ257" s="162">
        <v>0</v>
      </c>
      <c r="AR257" s="162">
        <v>0</v>
      </c>
      <c r="AS257" s="162">
        <v>0</v>
      </c>
      <c r="AT257" s="162">
        <v>0</v>
      </c>
      <c r="AU257" s="162">
        <v>0</v>
      </c>
      <c r="AV257" s="162">
        <v>0</v>
      </c>
      <c r="AW257" s="162">
        <f t="shared" si="42"/>
        <v>0</v>
      </c>
      <c r="AX257" s="162">
        <f t="shared" si="49"/>
        <v>0</v>
      </c>
      <c r="AY257" s="163">
        <f t="shared" si="43"/>
        <v>0</v>
      </c>
      <c r="AZ257" s="162">
        <f t="shared" si="44"/>
        <v>29</v>
      </c>
      <c r="BA257" s="162">
        <f t="shared" si="45"/>
        <v>36</v>
      </c>
      <c r="BB257" s="162">
        <f t="shared" si="46"/>
        <v>0</v>
      </c>
      <c r="BC257" s="162">
        <f t="shared" si="47"/>
        <v>0</v>
      </c>
    </row>
    <row r="258" spans="39:55" ht="10.5" thickTop="1" thickBot="1">
      <c r="AM258" s="162" t="s">
        <v>858</v>
      </c>
      <c r="AN258" s="162" t="s">
        <v>254</v>
      </c>
      <c r="AO258" s="162">
        <v>0</v>
      </c>
      <c r="AP258" s="162">
        <v>0</v>
      </c>
      <c r="AQ258" s="162">
        <v>0</v>
      </c>
      <c r="AR258" s="162">
        <v>0</v>
      </c>
      <c r="AS258" s="162">
        <v>0</v>
      </c>
      <c r="AT258" s="162">
        <v>0</v>
      </c>
      <c r="AU258" s="162">
        <v>0</v>
      </c>
      <c r="AV258" s="162">
        <v>0</v>
      </c>
      <c r="AW258" s="162">
        <f t="shared" si="42"/>
        <v>0</v>
      </c>
      <c r="AX258" s="162">
        <f t="shared" si="49"/>
        <v>0</v>
      </c>
      <c r="AY258" s="163">
        <f t="shared" si="43"/>
        <v>0</v>
      </c>
      <c r="AZ258" s="162">
        <f t="shared" si="44"/>
        <v>29</v>
      </c>
      <c r="BA258" s="162">
        <f t="shared" si="45"/>
        <v>36</v>
      </c>
      <c r="BB258" s="162">
        <f t="shared" si="46"/>
        <v>0</v>
      </c>
      <c r="BC258" s="162">
        <f t="shared" si="47"/>
        <v>0</v>
      </c>
    </row>
    <row r="259" spans="39:55" ht="10.5" thickTop="1" thickBot="1">
      <c r="AM259" s="162" t="s">
        <v>859</v>
      </c>
      <c r="AN259" s="162" t="s">
        <v>255</v>
      </c>
      <c r="AO259" s="162">
        <v>0</v>
      </c>
      <c r="AP259" s="162">
        <v>0</v>
      </c>
      <c r="AQ259" s="162">
        <v>0</v>
      </c>
      <c r="AR259" s="162">
        <v>0</v>
      </c>
      <c r="AS259" s="162">
        <v>0</v>
      </c>
      <c r="AT259" s="162">
        <v>0</v>
      </c>
      <c r="AU259" s="162">
        <v>0</v>
      </c>
      <c r="AV259" s="162">
        <v>0</v>
      </c>
      <c r="AW259" s="162">
        <f t="shared" si="42"/>
        <v>0</v>
      </c>
      <c r="AX259" s="162">
        <f t="shared" si="49"/>
        <v>0</v>
      </c>
      <c r="AY259" s="163">
        <f t="shared" si="43"/>
        <v>0</v>
      </c>
      <c r="AZ259" s="162">
        <f t="shared" si="44"/>
        <v>29</v>
      </c>
      <c r="BA259" s="162">
        <f t="shared" si="45"/>
        <v>36</v>
      </c>
      <c r="BB259" s="162">
        <f t="shared" si="46"/>
        <v>0</v>
      </c>
      <c r="BC259" s="162">
        <f t="shared" si="47"/>
        <v>0</v>
      </c>
    </row>
    <row r="260" spans="39:55" ht="10.5" thickTop="1" thickBot="1">
      <c r="AM260" s="162" t="s">
        <v>860</v>
      </c>
      <c r="AN260" s="162" t="s">
        <v>256</v>
      </c>
      <c r="AO260" s="162">
        <v>0</v>
      </c>
      <c r="AP260" s="162">
        <v>0</v>
      </c>
      <c r="AQ260" s="162">
        <v>0</v>
      </c>
      <c r="AR260" s="162">
        <v>0</v>
      </c>
      <c r="AS260" s="162">
        <v>0</v>
      </c>
      <c r="AT260" s="162">
        <v>0</v>
      </c>
      <c r="AU260" s="162">
        <v>0</v>
      </c>
      <c r="AV260" s="162">
        <v>0</v>
      </c>
      <c r="AW260" s="162">
        <f t="shared" ref="AW260:AW323" si="50">AR260+AQ260+AP260+AO260</f>
        <v>0</v>
      </c>
      <c r="AX260" s="162">
        <f t="shared" si="49"/>
        <v>0</v>
      </c>
      <c r="AY260" s="163">
        <f t="shared" si="43"/>
        <v>0</v>
      </c>
      <c r="AZ260" s="162">
        <f t="shared" si="44"/>
        <v>29</v>
      </c>
      <c r="BA260" s="162">
        <f t="shared" si="45"/>
        <v>36</v>
      </c>
      <c r="BB260" s="162">
        <f t="shared" si="46"/>
        <v>0</v>
      </c>
      <c r="BC260" s="162">
        <f t="shared" si="47"/>
        <v>0</v>
      </c>
    </row>
    <row r="261" spans="39:55" ht="10.5" thickTop="1" thickBot="1">
      <c r="AM261" s="162" t="s">
        <v>861</v>
      </c>
      <c r="AN261" s="162" t="s">
        <v>257</v>
      </c>
      <c r="AO261" s="162">
        <v>0</v>
      </c>
      <c r="AP261" s="162">
        <v>0</v>
      </c>
      <c r="AQ261" s="162">
        <v>0</v>
      </c>
      <c r="AR261" s="162">
        <v>0</v>
      </c>
      <c r="AS261" s="162">
        <v>0</v>
      </c>
      <c r="AT261" s="162">
        <v>0</v>
      </c>
      <c r="AU261" s="162">
        <v>0</v>
      </c>
      <c r="AV261" s="162">
        <v>0</v>
      </c>
      <c r="AW261" s="162">
        <f t="shared" si="50"/>
        <v>0</v>
      </c>
      <c r="AX261" s="162">
        <f t="shared" si="49"/>
        <v>0</v>
      </c>
      <c r="AY261" s="163">
        <f t="shared" ref="AY261:AY324" si="51">AX261+AW261</f>
        <v>0</v>
      </c>
      <c r="AZ261" s="162">
        <f t="shared" ref="AZ261:AZ324" si="52">RANK(AW261,AW$4:AW$349)</f>
        <v>29</v>
      </c>
      <c r="BA261" s="162">
        <f t="shared" ref="BA261:BA324" si="53">RANK(AX261,AX$4:AX$349)</f>
        <v>36</v>
      </c>
      <c r="BB261" s="162">
        <f t="shared" ref="BB261:BB324" si="54">IF(AZ261=1,32,IF(AZ261=2,28,IF(AZ261=3,24,IF(AZ261=4,20,IF(AZ261=5,16,IF(AZ261=6,12,IF(AZ261=7,8,IF(AZ261=8,4,0))))))))</f>
        <v>0</v>
      </c>
      <c r="BC261" s="162">
        <f t="shared" ref="BC261:BC324" si="55">IF(BA261=1,32,IF(BA261=2,28,IF(BA261=3,24,IF(BA261=4,20,IF(BA261=5,16,IF(BA261=6,12,IF(BA261=7,8,IF(BA261=8,4,0))))))))</f>
        <v>0</v>
      </c>
    </row>
    <row r="262" spans="39:55" ht="10.5" thickTop="1" thickBot="1">
      <c r="AM262" s="162" t="s">
        <v>862</v>
      </c>
      <c r="AN262" s="162" t="s">
        <v>258</v>
      </c>
      <c r="AO262" s="162">
        <v>0</v>
      </c>
      <c r="AP262" s="162">
        <v>0</v>
      </c>
      <c r="AQ262" s="162">
        <v>0</v>
      </c>
      <c r="AR262" s="162">
        <v>0</v>
      </c>
      <c r="AS262" s="162">
        <v>0</v>
      </c>
      <c r="AT262" s="162">
        <v>0</v>
      </c>
      <c r="AU262" s="162">
        <v>0</v>
      </c>
      <c r="AV262" s="162">
        <v>0</v>
      </c>
      <c r="AW262" s="162">
        <f t="shared" si="50"/>
        <v>0</v>
      </c>
      <c r="AX262" s="162">
        <f t="shared" si="49"/>
        <v>0</v>
      </c>
      <c r="AY262" s="163">
        <f t="shared" si="51"/>
        <v>0</v>
      </c>
      <c r="AZ262" s="162">
        <f t="shared" si="52"/>
        <v>29</v>
      </c>
      <c r="BA262" s="162">
        <f t="shared" si="53"/>
        <v>36</v>
      </c>
      <c r="BB262" s="162">
        <f t="shared" si="54"/>
        <v>0</v>
      </c>
      <c r="BC262" s="162">
        <f t="shared" si="55"/>
        <v>0</v>
      </c>
    </row>
    <row r="263" spans="39:55" ht="10.5" thickTop="1" thickBot="1">
      <c r="AM263" s="162" t="s">
        <v>863</v>
      </c>
      <c r="AN263" s="162" t="s">
        <v>259</v>
      </c>
      <c r="AO263" s="162">
        <v>0</v>
      </c>
      <c r="AP263" s="162">
        <v>0</v>
      </c>
      <c r="AQ263" s="162">
        <v>0</v>
      </c>
      <c r="AR263" s="162">
        <v>0</v>
      </c>
      <c r="AS263" s="162">
        <v>0</v>
      </c>
      <c r="AT263" s="162">
        <v>0</v>
      </c>
      <c r="AU263" s="162">
        <v>0</v>
      </c>
      <c r="AV263" s="162">
        <v>0</v>
      </c>
      <c r="AW263" s="162">
        <f t="shared" si="50"/>
        <v>0</v>
      </c>
      <c r="AX263" s="162">
        <f t="shared" si="49"/>
        <v>0</v>
      </c>
      <c r="AY263" s="163">
        <f t="shared" si="51"/>
        <v>0</v>
      </c>
      <c r="AZ263" s="162">
        <f t="shared" si="52"/>
        <v>29</v>
      </c>
      <c r="BA263" s="162">
        <f t="shared" si="53"/>
        <v>36</v>
      </c>
      <c r="BB263" s="162">
        <f t="shared" si="54"/>
        <v>0</v>
      </c>
      <c r="BC263" s="162">
        <f t="shared" si="55"/>
        <v>0</v>
      </c>
    </row>
    <row r="264" spans="39:55" ht="10.5" thickTop="1" thickBot="1">
      <c r="AM264" s="162" t="s">
        <v>864</v>
      </c>
      <c r="AN264" s="162" t="s">
        <v>537</v>
      </c>
      <c r="AO264" s="162">
        <v>0</v>
      </c>
      <c r="AP264" s="162">
        <v>0</v>
      </c>
      <c r="AQ264" s="162">
        <v>0</v>
      </c>
      <c r="AR264" s="162">
        <v>0</v>
      </c>
      <c r="AS264" s="162">
        <v>0</v>
      </c>
      <c r="AT264" s="162">
        <v>0</v>
      </c>
      <c r="AU264" s="162">
        <v>0</v>
      </c>
      <c r="AV264" s="162">
        <v>0</v>
      </c>
      <c r="AW264" s="162">
        <f t="shared" si="50"/>
        <v>0</v>
      </c>
      <c r="AX264" s="162">
        <f t="shared" ref="AX264:AX295" si="56">AS264+AT264+BAZ464+AV264</f>
        <v>0</v>
      </c>
      <c r="AY264" s="163">
        <f t="shared" si="51"/>
        <v>0</v>
      </c>
      <c r="AZ264" s="162">
        <f t="shared" si="52"/>
        <v>29</v>
      </c>
      <c r="BA264" s="162">
        <f t="shared" si="53"/>
        <v>36</v>
      </c>
      <c r="BB264" s="162">
        <f t="shared" si="54"/>
        <v>0</v>
      </c>
      <c r="BC264" s="162">
        <f t="shared" si="55"/>
        <v>0</v>
      </c>
    </row>
    <row r="265" spans="39:55" ht="10.5" thickTop="1" thickBot="1">
      <c r="AM265" s="162" t="s">
        <v>865</v>
      </c>
      <c r="AN265" s="162" t="s">
        <v>260</v>
      </c>
      <c r="AO265" s="162">
        <v>0</v>
      </c>
      <c r="AP265" s="162">
        <v>0</v>
      </c>
      <c r="AQ265" s="162">
        <v>0</v>
      </c>
      <c r="AR265" s="162">
        <v>0</v>
      </c>
      <c r="AS265" s="162">
        <v>0</v>
      </c>
      <c r="AT265" s="162">
        <v>0</v>
      </c>
      <c r="AU265" s="162">
        <v>0</v>
      </c>
      <c r="AV265" s="162">
        <v>0</v>
      </c>
      <c r="AW265" s="162">
        <f t="shared" si="50"/>
        <v>0</v>
      </c>
      <c r="AX265" s="162">
        <f t="shared" si="56"/>
        <v>0</v>
      </c>
      <c r="AY265" s="163">
        <f t="shared" si="51"/>
        <v>0</v>
      </c>
      <c r="AZ265" s="162">
        <f t="shared" si="52"/>
        <v>29</v>
      </c>
      <c r="BA265" s="162">
        <f t="shared" si="53"/>
        <v>36</v>
      </c>
      <c r="BB265" s="162">
        <f t="shared" si="54"/>
        <v>0</v>
      </c>
      <c r="BC265" s="162">
        <f t="shared" si="55"/>
        <v>0</v>
      </c>
    </row>
    <row r="266" spans="39:55" ht="10.5" thickTop="1" thickBot="1">
      <c r="AM266" s="162" t="s">
        <v>866</v>
      </c>
      <c r="AN266" s="162" t="s">
        <v>261</v>
      </c>
      <c r="AO266" s="162">
        <v>0</v>
      </c>
      <c r="AP266" s="162">
        <v>0</v>
      </c>
      <c r="AQ266" s="162">
        <v>0</v>
      </c>
      <c r="AR266" s="162">
        <v>0</v>
      </c>
      <c r="AS266" s="162">
        <v>0</v>
      </c>
      <c r="AT266" s="162">
        <v>0</v>
      </c>
      <c r="AU266" s="162">
        <v>0</v>
      </c>
      <c r="AV266" s="162">
        <v>0</v>
      </c>
      <c r="AW266" s="162">
        <f t="shared" si="50"/>
        <v>0</v>
      </c>
      <c r="AX266" s="162">
        <f t="shared" si="56"/>
        <v>0</v>
      </c>
      <c r="AY266" s="163">
        <f t="shared" si="51"/>
        <v>0</v>
      </c>
      <c r="AZ266" s="162">
        <f t="shared" si="52"/>
        <v>29</v>
      </c>
      <c r="BA266" s="162">
        <f t="shared" si="53"/>
        <v>36</v>
      </c>
      <c r="BB266" s="162">
        <f t="shared" si="54"/>
        <v>0</v>
      </c>
      <c r="BC266" s="162">
        <f t="shared" si="55"/>
        <v>0</v>
      </c>
    </row>
    <row r="267" spans="39:55" ht="10.5" thickTop="1" thickBot="1">
      <c r="AM267" s="162" t="s">
        <v>867</v>
      </c>
      <c r="AN267" s="162" t="s">
        <v>262</v>
      </c>
      <c r="AO267" s="162">
        <v>0</v>
      </c>
      <c r="AP267" s="162">
        <v>0</v>
      </c>
      <c r="AQ267" s="162">
        <v>0</v>
      </c>
      <c r="AR267" s="162">
        <v>0</v>
      </c>
      <c r="AS267" s="162">
        <v>0</v>
      </c>
      <c r="AT267" s="162">
        <v>0</v>
      </c>
      <c r="AU267" s="162">
        <v>0</v>
      </c>
      <c r="AV267" s="162">
        <v>0</v>
      </c>
      <c r="AW267" s="162">
        <f t="shared" si="50"/>
        <v>0</v>
      </c>
      <c r="AX267" s="162">
        <f t="shared" si="56"/>
        <v>0</v>
      </c>
      <c r="AY267" s="163">
        <f t="shared" si="51"/>
        <v>0</v>
      </c>
      <c r="AZ267" s="162">
        <f t="shared" si="52"/>
        <v>29</v>
      </c>
      <c r="BA267" s="162">
        <f t="shared" si="53"/>
        <v>36</v>
      </c>
      <c r="BB267" s="162">
        <f t="shared" si="54"/>
        <v>0</v>
      </c>
      <c r="BC267" s="162">
        <f t="shared" si="55"/>
        <v>0</v>
      </c>
    </row>
    <row r="268" spans="39:55" ht="10.5" thickTop="1" thickBot="1">
      <c r="AM268" s="162" t="s">
        <v>868</v>
      </c>
      <c r="AN268" s="162" t="s">
        <v>263</v>
      </c>
      <c r="AO268" s="162">
        <v>0</v>
      </c>
      <c r="AP268" s="162">
        <v>0</v>
      </c>
      <c r="AQ268" s="162">
        <v>0</v>
      </c>
      <c r="AR268" s="162">
        <v>0</v>
      </c>
      <c r="AS268" s="162">
        <v>0</v>
      </c>
      <c r="AT268" s="162">
        <v>0</v>
      </c>
      <c r="AU268" s="162">
        <v>0</v>
      </c>
      <c r="AV268" s="162">
        <v>0</v>
      </c>
      <c r="AW268" s="162">
        <f t="shared" si="50"/>
        <v>0</v>
      </c>
      <c r="AX268" s="162">
        <f t="shared" si="56"/>
        <v>0</v>
      </c>
      <c r="AY268" s="163">
        <f t="shared" si="51"/>
        <v>0</v>
      </c>
      <c r="AZ268" s="162">
        <f t="shared" si="52"/>
        <v>29</v>
      </c>
      <c r="BA268" s="162">
        <f t="shared" si="53"/>
        <v>36</v>
      </c>
      <c r="BB268" s="162">
        <f t="shared" si="54"/>
        <v>0</v>
      </c>
      <c r="BC268" s="162">
        <f t="shared" si="55"/>
        <v>0</v>
      </c>
    </row>
    <row r="269" spans="39:55" ht="10.5" thickTop="1" thickBot="1">
      <c r="AM269" s="162" t="s">
        <v>869</v>
      </c>
      <c r="AN269" s="162" t="s">
        <v>264</v>
      </c>
      <c r="AO269" s="162">
        <v>0</v>
      </c>
      <c r="AP269" s="162">
        <v>0</v>
      </c>
      <c r="AQ269" s="162">
        <v>0</v>
      </c>
      <c r="AR269" s="162">
        <v>0</v>
      </c>
      <c r="AS269" s="162">
        <v>0</v>
      </c>
      <c r="AT269" s="162">
        <v>0</v>
      </c>
      <c r="AU269" s="162">
        <v>0</v>
      </c>
      <c r="AV269" s="162">
        <v>0</v>
      </c>
      <c r="AW269" s="162">
        <f t="shared" si="50"/>
        <v>0</v>
      </c>
      <c r="AX269" s="162">
        <f t="shared" si="56"/>
        <v>0</v>
      </c>
      <c r="AY269" s="163">
        <f t="shared" si="51"/>
        <v>0</v>
      </c>
      <c r="AZ269" s="162">
        <f t="shared" si="52"/>
        <v>29</v>
      </c>
      <c r="BA269" s="162">
        <f t="shared" si="53"/>
        <v>36</v>
      </c>
      <c r="BB269" s="162">
        <f t="shared" si="54"/>
        <v>0</v>
      </c>
      <c r="BC269" s="162">
        <f t="shared" si="55"/>
        <v>0</v>
      </c>
    </row>
    <row r="270" spans="39:55" ht="10.5" thickTop="1" thickBot="1">
      <c r="AM270" s="162" t="s">
        <v>870</v>
      </c>
      <c r="AN270" s="162" t="s">
        <v>265</v>
      </c>
      <c r="AO270" s="162">
        <v>0</v>
      </c>
      <c r="AP270" s="162">
        <v>0</v>
      </c>
      <c r="AQ270" s="162">
        <v>3</v>
      </c>
      <c r="AR270" s="162">
        <v>0</v>
      </c>
      <c r="AS270" s="162">
        <v>0</v>
      </c>
      <c r="AT270" s="162">
        <v>0</v>
      </c>
      <c r="AU270" s="162">
        <v>0</v>
      </c>
      <c r="AV270" s="162">
        <v>0</v>
      </c>
      <c r="AW270" s="162">
        <f t="shared" si="50"/>
        <v>3</v>
      </c>
      <c r="AX270" s="162">
        <f t="shared" si="56"/>
        <v>0</v>
      </c>
      <c r="AY270" s="163">
        <f t="shared" si="51"/>
        <v>3</v>
      </c>
      <c r="AZ270" s="162">
        <f t="shared" si="52"/>
        <v>25</v>
      </c>
      <c r="BA270" s="162">
        <f t="shared" si="53"/>
        <v>36</v>
      </c>
      <c r="BB270" s="162">
        <f t="shared" si="54"/>
        <v>0</v>
      </c>
      <c r="BC270" s="162">
        <f t="shared" si="55"/>
        <v>0</v>
      </c>
    </row>
    <row r="271" spans="39:55" ht="10.5" thickTop="1" thickBot="1">
      <c r="AM271" s="162" t="s">
        <v>871</v>
      </c>
      <c r="AN271" s="162" t="s">
        <v>266</v>
      </c>
      <c r="AO271" s="162">
        <v>0</v>
      </c>
      <c r="AP271" s="162">
        <v>0</v>
      </c>
      <c r="AQ271" s="162">
        <v>11</v>
      </c>
      <c r="AR271" s="162">
        <v>0</v>
      </c>
      <c r="AS271" s="162">
        <v>0</v>
      </c>
      <c r="AT271" s="162">
        <v>0</v>
      </c>
      <c r="AU271" s="162">
        <v>0</v>
      </c>
      <c r="AV271" s="162">
        <v>0</v>
      </c>
      <c r="AW271" s="162">
        <f t="shared" si="50"/>
        <v>11</v>
      </c>
      <c r="AX271" s="162">
        <f t="shared" si="56"/>
        <v>0</v>
      </c>
      <c r="AY271" s="163">
        <f t="shared" si="51"/>
        <v>11</v>
      </c>
      <c r="AZ271" s="162">
        <f t="shared" si="52"/>
        <v>15</v>
      </c>
      <c r="BA271" s="162">
        <f t="shared" si="53"/>
        <v>36</v>
      </c>
      <c r="BB271" s="162">
        <f t="shared" si="54"/>
        <v>0</v>
      </c>
      <c r="BC271" s="162">
        <f t="shared" si="55"/>
        <v>0</v>
      </c>
    </row>
    <row r="272" spans="39:55" ht="10.5" thickTop="1" thickBot="1">
      <c r="AM272" s="162" t="s">
        <v>872</v>
      </c>
      <c r="AN272" s="162" t="s">
        <v>267</v>
      </c>
      <c r="AO272" s="162">
        <v>0</v>
      </c>
      <c r="AP272" s="162">
        <v>0</v>
      </c>
      <c r="AQ272" s="162">
        <v>0</v>
      </c>
      <c r="AR272" s="162">
        <v>0</v>
      </c>
      <c r="AS272" s="162">
        <v>0</v>
      </c>
      <c r="AT272" s="162">
        <v>0</v>
      </c>
      <c r="AU272" s="162">
        <v>0</v>
      </c>
      <c r="AV272" s="162">
        <v>0</v>
      </c>
      <c r="AW272" s="162">
        <f t="shared" si="50"/>
        <v>0</v>
      </c>
      <c r="AX272" s="162">
        <f t="shared" si="56"/>
        <v>0</v>
      </c>
      <c r="AY272" s="163">
        <f t="shared" si="51"/>
        <v>0</v>
      </c>
      <c r="AZ272" s="162">
        <f t="shared" si="52"/>
        <v>29</v>
      </c>
      <c r="BA272" s="162">
        <f t="shared" si="53"/>
        <v>36</v>
      </c>
      <c r="BB272" s="162">
        <f t="shared" si="54"/>
        <v>0</v>
      </c>
      <c r="BC272" s="162">
        <f t="shared" si="55"/>
        <v>0</v>
      </c>
    </row>
    <row r="273" spans="39:55" ht="10.5" thickTop="1" thickBot="1">
      <c r="AM273" s="162" t="s">
        <v>873</v>
      </c>
      <c r="AN273" s="162" t="s">
        <v>268</v>
      </c>
      <c r="AO273" s="162">
        <v>0</v>
      </c>
      <c r="AP273" s="162">
        <v>0</v>
      </c>
      <c r="AQ273" s="162">
        <v>0</v>
      </c>
      <c r="AR273" s="162">
        <v>0</v>
      </c>
      <c r="AS273" s="162">
        <v>0</v>
      </c>
      <c r="AT273" s="162">
        <v>0</v>
      </c>
      <c r="AU273" s="162">
        <v>0</v>
      </c>
      <c r="AV273" s="162">
        <v>0</v>
      </c>
      <c r="AW273" s="162">
        <f t="shared" si="50"/>
        <v>0</v>
      </c>
      <c r="AX273" s="162">
        <f t="shared" si="56"/>
        <v>0</v>
      </c>
      <c r="AY273" s="163">
        <f t="shared" si="51"/>
        <v>0</v>
      </c>
      <c r="AZ273" s="162">
        <f t="shared" si="52"/>
        <v>29</v>
      </c>
      <c r="BA273" s="162">
        <f t="shared" si="53"/>
        <v>36</v>
      </c>
      <c r="BB273" s="162">
        <f t="shared" si="54"/>
        <v>0</v>
      </c>
      <c r="BC273" s="162">
        <f t="shared" si="55"/>
        <v>0</v>
      </c>
    </row>
    <row r="274" spans="39:55" ht="10.5" thickTop="1" thickBot="1">
      <c r="AM274" s="162" t="s">
        <v>874</v>
      </c>
      <c r="AN274" s="162" t="s">
        <v>269</v>
      </c>
      <c r="AO274" s="162">
        <v>0</v>
      </c>
      <c r="AP274" s="162">
        <v>0</v>
      </c>
      <c r="AQ274" s="162">
        <v>0</v>
      </c>
      <c r="AR274" s="162">
        <v>0</v>
      </c>
      <c r="AS274" s="162">
        <v>0</v>
      </c>
      <c r="AT274" s="162">
        <v>0</v>
      </c>
      <c r="AU274" s="162">
        <v>0</v>
      </c>
      <c r="AV274" s="162">
        <v>0</v>
      </c>
      <c r="AW274" s="162">
        <f t="shared" si="50"/>
        <v>0</v>
      </c>
      <c r="AX274" s="162">
        <f t="shared" si="56"/>
        <v>0</v>
      </c>
      <c r="AY274" s="163">
        <f t="shared" si="51"/>
        <v>0</v>
      </c>
      <c r="AZ274" s="162">
        <f t="shared" si="52"/>
        <v>29</v>
      </c>
      <c r="BA274" s="162">
        <f t="shared" si="53"/>
        <v>36</v>
      </c>
      <c r="BB274" s="162">
        <f t="shared" si="54"/>
        <v>0</v>
      </c>
      <c r="BC274" s="162">
        <f t="shared" si="55"/>
        <v>0</v>
      </c>
    </row>
    <row r="275" spans="39:55" ht="10.5" thickTop="1" thickBot="1">
      <c r="AM275" s="162" t="s">
        <v>875</v>
      </c>
      <c r="AN275" s="162" t="s">
        <v>270</v>
      </c>
      <c r="AO275" s="162">
        <v>0</v>
      </c>
      <c r="AP275" s="162">
        <v>0</v>
      </c>
      <c r="AQ275" s="162">
        <v>0</v>
      </c>
      <c r="AR275" s="162">
        <v>0</v>
      </c>
      <c r="AS275" s="162">
        <v>0</v>
      </c>
      <c r="AT275" s="162">
        <v>0</v>
      </c>
      <c r="AU275" s="162">
        <v>0</v>
      </c>
      <c r="AV275" s="162">
        <v>0</v>
      </c>
      <c r="AW275" s="162">
        <f t="shared" si="50"/>
        <v>0</v>
      </c>
      <c r="AX275" s="162">
        <f t="shared" si="56"/>
        <v>0</v>
      </c>
      <c r="AY275" s="163">
        <f t="shared" si="51"/>
        <v>0</v>
      </c>
      <c r="AZ275" s="162">
        <f t="shared" si="52"/>
        <v>29</v>
      </c>
      <c r="BA275" s="162">
        <f t="shared" si="53"/>
        <v>36</v>
      </c>
      <c r="BB275" s="162">
        <f t="shared" si="54"/>
        <v>0</v>
      </c>
      <c r="BC275" s="162">
        <f t="shared" si="55"/>
        <v>0</v>
      </c>
    </row>
    <row r="276" spans="39:55" ht="10.5" thickTop="1" thickBot="1">
      <c r="AM276" s="162" t="s">
        <v>876</v>
      </c>
      <c r="AN276" s="162" t="s">
        <v>271</v>
      </c>
      <c r="AO276" s="162">
        <v>0</v>
      </c>
      <c r="AP276" s="162">
        <v>0</v>
      </c>
      <c r="AQ276" s="162">
        <v>0</v>
      </c>
      <c r="AR276" s="162">
        <v>0</v>
      </c>
      <c r="AS276" s="162">
        <v>0</v>
      </c>
      <c r="AT276" s="162">
        <v>0</v>
      </c>
      <c r="AU276" s="162">
        <v>0</v>
      </c>
      <c r="AV276" s="162">
        <v>0</v>
      </c>
      <c r="AW276" s="162">
        <f t="shared" si="50"/>
        <v>0</v>
      </c>
      <c r="AX276" s="162">
        <f t="shared" si="56"/>
        <v>0</v>
      </c>
      <c r="AY276" s="163">
        <f t="shared" si="51"/>
        <v>0</v>
      </c>
      <c r="AZ276" s="162">
        <f t="shared" si="52"/>
        <v>29</v>
      </c>
      <c r="BA276" s="162">
        <f t="shared" si="53"/>
        <v>36</v>
      </c>
      <c r="BB276" s="162">
        <f t="shared" si="54"/>
        <v>0</v>
      </c>
      <c r="BC276" s="162">
        <f t="shared" si="55"/>
        <v>0</v>
      </c>
    </row>
    <row r="277" spans="39:55" ht="10.5" thickTop="1" thickBot="1">
      <c r="AM277" s="162" t="s">
        <v>877</v>
      </c>
      <c r="AN277" s="162" t="s">
        <v>272</v>
      </c>
      <c r="AO277" s="162">
        <v>0</v>
      </c>
      <c r="AP277" s="162">
        <v>0</v>
      </c>
      <c r="AQ277" s="162">
        <v>0</v>
      </c>
      <c r="AR277" s="162">
        <v>0</v>
      </c>
      <c r="AS277" s="162">
        <v>0</v>
      </c>
      <c r="AT277" s="162">
        <v>0</v>
      </c>
      <c r="AU277" s="162">
        <v>0</v>
      </c>
      <c r="AV277" s="162">
        <v>0</v>
      </c>
      <c r="AW277" s="162">
        <f t="shared" si="50"/>
        <v>0</v>
      </c>
      <c r="AX277" s="162">
        <f t="shared" si="56"/>
        <v>0</v>
      </c>
      <c r="AY277" s="163">
        <f t="shared" si="51"/>
        <v>0</v>
      </c>
      <c r="AZ277" s="162">
        <f t="shared" si="52"/>
        <v>29</v>
      </c>
      <c r="BA277" s="162">
        <f t="shared" si="53"/>
        <v>36</v>
      </c>
      <c r="BB277" s="162">
        <f t="shared" si="54"/>
        <v>0</v>
      </c>
      <c r="BC277" s="162">
        <f t="shared" si="55"/>
        <v>0</v>
      </c>
    </row>
    <row r="278" spans="39:55" ht="10.5" thickTop="1" thickBot="1">
      <c r="AM278" s="162" t="s">
        <v>878</v>
      </c>
      <c r="AN278" s="162" t="s">
        <v>273</v>
      </c>
      <c r="AO278" s="162">
        <v>0</v>
      </c>
      <c r="AP278" s="162">
        <v>0</v>
      </c>
      <c r="AQ278" s="162">
        <v>0</v>
      </c>
      <c r="AR278" s="162">
        <v>0</v>
      </c>
      <c r="AS278" s="162">
        <v>0</v>
      </c>
      <c r="AT278" s="162">
        <v>0</v>
      </c>
      <c r="AU278" s="162">
        <v>0</v>
      </c>
      <c r="AV278" s="162">
        <v>0</v>
      </c>
      <c r="AW278" s="162">
        <f t="shared" si="50"/>
        <v>0</v>
      </c>
      <c r="AX278" s="162">
        <f t="shared" si="56"/>
        <v>0</v>
      </c>
      <c r="AY278" s="163">
        <f t="shared" si="51"/>
        <v>0</v>
      </c>
      <c r="AZ278" s="162">
        <f t="shared" si="52"/>
        <v>29</v>
      </c>
      <c r="BA278" s="162">
        <f t="shared" si="53"/>
        <v>36</v>
      </c>
      <c r="BB278" s="162">
        <f t="shared" si="54"/>
        <v>0</v>
      </c>
      <c r="BC278" s="162">
        <f t="shared" si="55"/>
        <v>0</v>
      </c>
    </row>
    <row r="279" spans="39:55" ht="10.5" thickTop="1" thickBot="1">
      <c r="AM279" s="162" t="s">
        <v>879</v>
      </c>
      <c r="AN279" s="162" t="s">
        <v>274</v>
      </c>
      <c r="AO279" s="162">
        <v>0</v>
      </c>
      <c r="AP279" s="162">
        <v>0</v>
      </c>
      <c r="AQ279" s="162">
        <v>0</v>
      </c>
      <c r="AR279" s="162">
        <v>0</v>
      </c>
      <c r="AS279" s="162">
        <v>0</v>
      </c>
      <c r="AT279" s="162">
        <v>2</v>
      </c>
      <c r="AU279" s="162">
        <v>0</v>
      </c>
      <c r="AV279" s="162">
        <v>0</v>
      </c>
      <c r="AW279" s="162">
        <f t="shared" si="50"/>
        <v>0</v>
      </c>
      <c r="AX279" s="162">
        <f t="shared" si="56"/>
        <v>2</v>
      </c>
      <c r="AY279" s="163">
        <f t="shared" si="51"/>
        <v>2</v>
      </c>
      <c r="AZ279" s="162">
        <f t="shared" si="52"/>
        <v>29</v>
      </c>
      <c r="BA279" s="162">
        <f t="shared" si="53"/>
        <v>32</v>
      </c>
      <c r="BB279" s="162">
        <f t="shared" si="54"/>
        <v>0</v>
      </c>
      <c r="BC279" s="162">
        <f t="shared" si="55"/>
        <v>0</v>
      </c>
    </row>
    <row r="280" spans="39:55" ht="10.5" thickTop="1" thickBot="1">
      <c r="AM280" s="162" t="s">
        <v>880</v>
      </c>
      <c r="AN280" s="162" t="s">
        <v>275</v>
      </c>
      <c r="AO280" s="162">
        <v>0</v>
      </c>
      <c r="AP280" s="162">
        <v>0</v>
      </c>
      <c r="AQ280" s="162">
        <v>0</v>
      </c>
      <c r="AR280" s="162">
        <v>0</v>
      </c>
      <c r="AS280" s="162">
        <v>0</v>
      </c>
      <c r="AT280" s="162">
        <v>0</v>
      </c>
      <c r="AU280" s="162">
        <v>0</v>
      </c>
      <c r="AV280" s="162">
        <v>0</v>
      </c>
      <c r="AW280" s="162">
        <f t="shared" si="50"/>
        <v>0</v>
      </c>
      <c r="AX280" s="162">
        <f t="shared" si="56"/>
        <v>0</v>
      </c>
      <c r="AY280" s="163">
        <f t="shared" si="51"/>
        <v>0</v>
      </c>
      <c r="AZ280" s="162">
        <f t="shared" si="52"/>
        <v>29</v>
      </c>
      <c r="BA280" s="162">
        <f t="shared" si="53"/>
        <v>36</v>
      </c>
      <c r="BB280" s="162">
        <f t="shared" si="54"/>
        <v>0</v>
      </c>
      <c r="BC280" s="162">
        <f t="shared" si="55"/>
        <v>0</v>
      </c>
    </row>
    <row r="281" spans="39:55" ht="10.5" thickTop="1" thickBot="1">
      <c r="AM281" s="162" t="s">
        <v>881</v>
      </c>
      <c r="AN281" s="162" t="s">
        <v>276</v>
      </c>
      <c r="AO281" s="162">
        <v>0</v>
      </c>
      <c r="AP281" s="162">
        <v>0</v>
      </c>
      <c r="AQ281" s="162">
        <v>0</v>
      </c>
      <c r="AR281" s="162">
        <v>0</v>
      </c>
      <c r="AS281" s="162">
        <v>0</v>
      </c>
      <c r="AT281" s="162">
        <v>0</v>
      </c>
      <c r="AU281" s="162">
        <v>0</v>
      </c>
      <c r="AV281" s="162">
        <v>0</v>
      </c>
      <c r="AW281" s="162">
        <f t="shared" si="50"/>
        <v>0</v>
      </c>
      <c r="AX281" s="162">
        <f t="shared" si="56"/>
        <v>0</v>
      </c>
      <c r="AY281" s="163">
        <f t="shared" si="51"/>
        <v>0</v>
      </c>
      <c r="AZ281" s="162">
        <f t="shared" si="52"/>
        <v>29</v>
      </c>
      <c r="BA281" s="162">
        <f t="shared" si="53"/>
        <v>36</v>
      </c>
      <c r="BB281" s="162">
        <f t="shared" si="54"/>
        <v>0</v>
      </c>
      <c r="BC281" s="162">
        <f t="shared" si="55"/>
        <v>0</v>
      </c>
    </row>
    <row r="282" spans="39:55" ht="10.5" thickTop="1" thickBot="1">
      <c r="AM282" s="162" t="s">
        <v>882</v>
      </c>
      <c r="AN282" s="162" t="s">
        <v>277</v>
      </c>
      <c r="AO282" s="162">
        <v>0</v>
      </c>
      <c r="AP282" s="162">
        <v>0</v>
      </c>
      <c r="AQ282" s="162">
        <v>0</v>
      </c>
      <c r="AR282" s="162">
        <v>0</v>
      </c>
      <c r="AS282" s="162">
        <v>0</v>
      </c>
      <c r="AT282" s="162">
        <v>0</v>
      </c>
      <c r="AU282" s="162">
        <v>0</v>
      </c>
      <c r="AV282" s="162">
        <v>0</v>
      </c>
      <c r="AW282" s="162">
        <f t="shared" si="50"/>
        <v>0</v>
      </c>
      <c r="AX282" s="162">
        <f t="shared" si="56"/>
        <v>0</v>
      </c>
      <c r="AY282" s="163">
        <f t="shared" si="51"/>
        <v>0</v>
      </c>
      <c r="AZ282" s="162">
        <f t="shared" si="52"/>
        <v>29</v>
      </c>
      <c r="BA282" s="162">
        <f t="shared" si="53"/>
        <v>36</v>
      </c>
      <c r="BB282" s="162">
        <f t="shared" si="54"/>
        <v>0</v>
      </c>
      <c r="BC282" s="162">
        <f t="shared" si="55"/>
        <v>0</v>
      </c>
    </row>
    <row r="283" spans="39:55" ht="10.5" thickTop="1" thickBot="1">
      <c r="AM283" s="162" t="s">
        <v>883</v>
      </c>
      <c r="AN283" s="162" t="s">
        <v>278</v>
      </c>
      <c r="AO283" s="162">
        <v>3</v>
      </c>
      <c r="AP283" s="162">
        <v>0</v>
      </c>
      <c r="AQ283" s="162">
        <v>0</v>
      </c>
      <c r="AR283" s="162">
        <v>0</v>
      </c>
      <c r="AS283" s="162">
        <v>0</v>
      </c>
      <c r="AT283" s="162">
        <v>0</v>
      </c>
      <c r="AU283" s="162">
        <v>0</v>
      </c>
      <c r="AV283" s="162">
        <v>0</v>
      </c>
      <c r="AW283" s="162">
        <f t="shared" si="50"/>
        <v>3</v>
      </c>
      <c r="AX283" s="162">
        <f t="shared" si="56"/>
        <v>0</v>
      </c>
      <c r="AY283" s="163">
        <f t="shared" si="51"/>
        <v>3</v>
      </c>
      <c r="AZ283" s="162">
        <f t="shared" si="52"/>
        <v>25</v>
      </c>
      <c r="BA283" s="162">
        <f t="shared" si="53"/>
        <v>36</v>
      </c>
      <c r="BB283" s="162">
        <f t="shared" si="54"/>
        <v>0</v>
      </c>
      <c r="BC283" s="162">
        <f t="shared" si="55"/>
        <v>0</v>
      </c>
    </row>
    <row r="284" spans="39:55" ht="10.5" thickTop="1" thickBot="1">
      <c r="AM284" s="162" t="s">
        <v>884</v>
      </c>
      <c r="AN284" s="162" t="s">
        <v>279</v>
      </c>
      <c r="AO284" s="162">
        <v>0</v>
      </c>
      <c r="AP284" s="162">
        <v>0</v>
      </c>
      <c r="AQ284" s="162">
        <v>0</v>
      </c>
      <c r="AR284" s="162">
        <v>0</v>
      </c>
      <c r="AS284" s="162">
        <v>0</v>
      </c>
      <c r="AT284" s="162">
        <v>0</v>
      </c>
      <c r="AU284" s="162">
        <v>0</v>
      </c>
      <c r="AV284" s="162">
        <v>0</v>
      </c>
      <c r="AW284" s="162">
        <f t="shared" si="50"/>
        <v>0</v>
      </c>
      <c r="AX284" s="162">
        <f t="shared" si="56"/>
        <v>0</v>
      </c>
      <c r="AY284" s="163">
        <f t="shared" si="51"/>
        <v>0</v>
      </c>
      <c r="AZ284" s="162">
        <f t="shared" si="52"/>
        <v>29</v>
      </c>
      <c r="BA284" s="162">
        <f t="shared" si="53"/>
        <v>36</v>
      </c>
      <c r="BB284" s="162">
        <f t="shared" si="54"/>
        <v>0</v>
      </c>
      <c r="BC284" s="162">
        <f t="shared" si="55"/>
        <v>0</v>
      </c>
    </row>
    <row r="285" spans="39:55" ht="10.5" thickTop="1" thickBot="1">
      <c r="AM285" s="162" t="s">
        <v>885</v>
      </c>
      <c r="AN285" s="162" t="s">
        <v>5</v>
      </c>
      <c r="AO285" s="162">
        <v>5</v>
      </c>
      <c r="AP285" s="162">
        <v>0</v>
      </c>
      <c r="AQ285" s="162">
        <v>0</v>
      </c>
      <c r="AR285" s="162">
        <v>0</v>
      </c>
      <c r="AS285" s="162">
        <v>3</v>
      </c>
      <c r="AT285" s="162">
        <v>0</v>
      </c>
      <c r="AU285" s="162">
        <v>0</v>
      </c>
      <c r="AV285" s="162">
        <v>0</v>
      </c>
      <c r="AW285" s="162">
        <f t="shared" si="50"/>
        <v>5</v>
      </c>
      <c r="AX285" s="162">
        <f t="shared" si="56"/>
        <v>3</v>
      </c>
      <c r="AY285" s="163">
        <f t="shared" si="51"/>
        <v>8</v>
      </c>
      <c r="AZ285" s="162">
        <f t="shared" si="52"/>
        <v>23</v>
      </c>
      <c r="BA285" s="162">
        <f t="shared" si="53"/>
        <v>30</v>
      </c>
      <c r="BB285" s="162">
        <f t="shared" si="54"/>
        <v>0</v>
      </c>
      <c r="BC285" s="162">
        <f t="shared" si="55"/>
        <v>0</v>
      </c>
    </row>
    <row r="286" spans="39:55" ht="10.5" thickTop="1" thickBot="1">
      <c r="AM286" s="162" t="s">
        <v>886</v>
      </c>
      <c r="AN286" s="162" t="s">
        <v>3</v>
      </c>
      <c r="AO286" s="162">
        <v>0</v>
      </c>
      <c r="AP286" s="162">
        <v>12</v>
      </c>
      <c r="AQ286" s="162">
        <v>0</v>
      </c>
      <c r="AR286" s="162">
        <v>0</v>
      </c>
      <c r="AS286" s="162">
        <v>0</v>
      </c>
      <c r="AT286" s="162">
        <v>0</v>
      </c>
      <c r="AU286" s="162">
        <v>0</v>
      </c>
      <c r="AV286" s="162">
        <v>0</v>
      </c>
      <c r="AW286" s="162">
        <f t="shared" si="50"/>
        <v>12</v>
      </c>
      <c r="AX286" s="162">
        <f t="shared" si="56"/>
        <v>0</v>
      </c>
      <c r="AY286" s="163">
        <f t="shared" si="51"/>
        <v>12</v>
      </c>
      <c r="AZ286" s="162">
        <f t="shared" si="52"/>
        <v>12</v>
      </c>
      <c r="BA286" s="162">
        <f t="shared" si="53"/>
        <v>36</v>
      </c>
      <c r="BB286" s="162">
        <f t="shared" si="54"/>
        <v>0</v>
      </c>
      <c r="BC286" s="162">
        <f t="shared" si="55"/>
        <v>0</v>
      </c>
    </row>
    <row r="287" spans="39:55" ht="10.5" thickTop="1" thickBot="1">
      <c r="AM287" s="162" t="s">
        <v>887</v>
      </c>
      <c r="AN287" s="162" t="s">
        <v>280</v>
      </c>
      <c r="AO287" s="162">
        <v>0</v>
      </c>
      <c r="AP287" s="162">
        <v>0</v>
      </c>
      <c r="AQ287" s="162">
        <v>0</v>
      </c>
      <c r="AR287" s="162">
        <v>0</v>
      </c>
      <c r="AS287" s="162">
        <v>0</v>
      </c>
      <c r="AT287" s="162">
        <v>0</v>
      </c>
      <c r="AU287" s="162">
        <v>0</v>
      </c>
      <c r="AV287" s="162">
        <v>0</v>
      </c>
      <c r="AW287" s="162">
        <f t="shared" si="50"/>
        <v>0</v>
      </c>
      <c r="AX287" s="162">
        <f t="shared" si="56"/>
        <v>0</v>
      </c>
      <c r="AY287" s="163">
        <f t="shared" si="51"/>
        <v>0</v>
      </c>
      <c r="AZ287" s="162">
        <f t="shared" si="52"/>
        <v>29</v>
      </c>
      <c r="BA287" s="162">
        <f t="shared" si="53"/>
        <v>36</v>
      </c>
      <c r="BB287" s="162">
        <f t="shared" si="54"/>
        <v>0</v>
      </c>
      <c r="BC287" s="162">
        <f t="shared" si="55"/>
        <v>0</v>
      </c>
    </row>
    <row r="288" spans="39:55" ht="10.5" thickTop="1" thickBot="1">
      <c r="AM288" s="162" t="s">
        <v>888</v>
      </c>
      <c r="AN288" s="162" t="s">
        <v>281</v>
      </c>
      <c r="AO288" s="162">
        <v>0</v>
      </c>
      <c r="AP288" s="162">
        <v>0</v>
      </c>
      <c r="AQ288" s="162">
        <v>0</v>
      </c>
      <c r="AR288" s="162">
        <v>0</v>
      </c>
      <c r="AS288" s="162">
        <v>0</v>
      </c>
      <c r="AT288" s="162">
        <v>0</v>
      </c>
      <c r="AU288" s="162">
        <v>0</v>
      </c>
      <c r="AV288" s="162">
        <v>0</v>
      </c>
      <c r="AW288" s="162">
        <f t="shared" si="50"/>
        <v>0</v>
      </c>
      <c r="AX288" s="162">
        <f t="shared" si="56"/>
        <v>0</v>
      </c>
      <c r="AY288" s="163">
        <f t="shared" si="51"/>
        <v>0</v>
      </c>
      <c r="AZ288" s="162">
        <f t="shared" si="52"/>
        <v>29</v>
      </c>
      <c r="BA288" s="162">
        <f t="shared" si="53"/>
        <v>36</v>
      </c>
      <c r="BB288" s="162">
        <f t="shared" si="54"/>
        <v>0</v>
      </c>
      <c r="BC288" s="162">
        <f t="shared" si="55"/>
        <v>0</v>
      </c>
    </row>
    <row r="289" spans="39:55" ht="10.5" thickTop="1" thickBot="1">
      <c r="AM289" s="162" t="s">
        <v>889</v>
      </c>
      <c r="AN289" s="162" t="s">
        <v>282</v>
      </c>
      <c r="AO289" s="162">
        <v>0</v>
      </c>
      <c r="AP289" s="162">
        <v>0</v>
      </c>
      <c r="AQ289" s="162">
        <v>0</v>
      </c>
      <c r="AR289" s="162">
        <v>0</v>
      </c>
      <c r="AS289" s="162">
        <v>0</v>
      </c>
      <c r="AT289" s="162">
        <v>0</v>
      </c>
      <c r="AU289" s="162">
        <v>0</v>
      </c>
      <c r="AV289" s="162">
        <v>0</v>
      </c>
      <c r="AW289" s="162">
        <f t="shared" si="50"/>
        <v>0</v>
      </c>
      <c r="AX289" s="162">
        <f t="shared" si="56"/>
        <v>0</v>
      </c>
      <c r="AY289" s="163">
        <f t="shared" si="51"/>
        <v>0</v>
      </c>
      <c r="AZ289" s="162">
        <f t="shared" si="52"/>
        <v>29</v>
      </c>
      <c r="BA289" s="162">
        <f t="shared" si="53"/>
        <v>36</v>
      </c>
      <c r="BB289" s="162">
        <f t="shared" si="54"/>
        <v>0</v>
      </c>
      <c r="BC289" s="162">
        <f t="shared" si="55"/>
        <v>0</v>
      </c>
    </row>
    <row r="290" spans="39:55" ht="10.5" thickTop="1" thickBot="1">
      <c r="AM290" s="162" t="s">
        <v>890</v>
      </c>
      <c r="AN290" s="162" t="s">
        <v>283</v>
      </c>
      <c r="AO290" s="162">
        <v>0</v>
      </c>
      <c r="AP290" s="162">
        <v>0</v>
      </c>
      <c r="AQ290" s="162">
        <v>0</v>
      </c>
      <c r="AR290" s="162">
        <v>0</v>
      </c>
      <c r="AS290" s="162">
        <v>0</v>
      </c>
      <c r="AT290" s="162">
        <v>0</v>
      </c>
      <c r="AU290" s="162">
        <v>0</v>
      </c>
      <c r="AV290" s="162">
        <v>0</v>
      </c>
      <c r="AW290" s="162">
        <f t="shared" si="50"/>
        <v>0</v>
      </c>
      <c r="AX290" s="162">
        <f t="shared" si="56"/>
        <v>0</v>
      </c>
      <c r="AY290" s="163">
        <f t="shared" si="51"/>
        <v>0</v>
      </c>
      <c r="AZ290" s="162">
        <f t="shared" si="52"/>
        <v>29</v>
      </c>
      <c r="BA290" s="162">
        <f t="shared" si="53"/>
        <v>36</v>
      </c>
      <c r="BB290" s="162">
        <f t="shared" si="54"/>
        <v>0</v>
      </c>
      <c r="BC290" s="162">
        <f t="shared" si="55"/>
        <v>0</v>
      </c>
    </row>
    <row r="291" spans="39:55" ht="10.5" thickTop="1" thickBot="1">
      <c r="AM291" s="162" t="s">
        <v>891</v>
      </c>
      <c r="AN291" s="162" t="s">
        <v>284</v>
      </c>
      <c r="AO291" s="162">
        <v>0</v>
      </c>
      <c r="AP291" s="162">
        <v>0</v>
      </c>
      <c r="AQ291" s="162">
        <v>0</v>
      </c>
      <c r="AR291" s="162">
        <v>0</v>
      </c>
      <c r="AS291" s="162">
        <v>0</v>
      </c>
      <c r="AT291" s="162">
        <v>0</v>
      </c>
      <c r="AU291" s="162">
        <v>0</v>
      </c>
      <c r="AV291" s="162">
        <v>0</v>
      </c>
      <c r="AW291" s="162">
        <f t="shared" si="50"/>
        <v>0</v>
      </c>
      <c r="AX291" s="162">
        <f t="shared" si="56"/>
        <v>0</v>
      </c>
      <c r="AY291" s="163">
        <f t="shared" si="51"/>
        <v>0</v>
      </c>
      <c r="AZ291" s="162">
        <f t="shared" si="52"/>
        <v>29</v>
      </c>
      <c r="BA291" s="162">
        <f t="shared" si="53"/>
        <v>36</v>
      </c>
      <c r="BB291" s="162">
        <f t="shared" si="54"/>
        <v>0</v>
      </c>
      <c r="BC291" s="162">
        <f t="shared" si="55"/>
        <v>0</v>
      </c>
    </row>
    <row r="292" spans="39:55" ht="10.5" thickTop="1" thickBot="1">
      <c r="AM292" s="162" t="s">
        <v>892</v>
      </c>
      <c r="AN292" s="162" t="s">
        <v>285</v>
      </c>
      <c r="AO292" s="162">
        <v>0</v>
      </c>
      <c r="AP292" s="162">
        <v>0</v>
      </c>
      <c r="AQ292" s="162">
        <v>0</v>
      </c>
      <c r="AR292" s="162">
        <v>0</v>
      </c>
      <c r="AS292" s="162">
        <v>0</v>
      </c>
      <c r="AT292" s="162">
        <v>0</v>
      </c>
      <c r="AU292" s="162">
        <v>0</v>
      </c>
      <c r="AV292" s="162">
        <v>0</v>
      </c>
      <c r="AW292" s="162">
        <f t="shared" si="50"/>
        <v>0</v>
      </c>
      <c r="AX292" s="162">
        <f t="shared" si="56"/>
        <v>0</v>
      </c>
      <c r="AY292" s="163">
        <f t="shared" si="51"/>
        <v>0</v>
      </c>
      <c r="AZ292" s="162">
        <f t="shared" si="52"/>
        <v>29</v>
      </c>
      <c r="BA292" s="162">
        <f t="shared" si="53"/>
        <v>36</v>
      </c>
      <c r="BB292" s="162">
        <f t="shared" si="54"/>
        <v>0</v>
      </c>
      <c r="BC292" s="162">
        <f t="shared" si="55"/>
        <v>0</v>
      </c>
    </row>
    <row r="293" spans="39:55" ht="10.5" thickTop="1" thickBot="1">
      <c r="AM293" s="162" t="s">
        <v>893</v>
      </c>
      <c r="AN293" s="162" t="s">
        <v>286</v>
      </c>
      <c r="AO293" s="162">
        <v>0</v>
      </c>
      <c r="AP293" s="162">
        <v>0</v>
      </c>
      <c r="AQ293" s="162">
        <v>0</v>
      </c>
      <c r="AR293" s="162">
        <v>0</v>
      </c>
      <c r="AS293" s="162">
        <v>0</v>
      </c>
      <c r="AT293" s="162">
        <v>0</v>
      </c>
      <c r="AU293" s="162">
        <v>0</v>
      </c>
      <c r="AV293" s="162">
        <v>9</v>
      </c>
      <c r="AW293" s="162">
        <f t="shared" si="50"/>
        <v>0</v>
      </c>
      <c r="AX293" s="162">
        <f t="shared" si="56"/>
        <v>9</v>
      </c>
      <c r="AY293" s="163">
        <f t="shared" si="51"/>
        <v>9</v>
      </c>
      <c r="AZ293" s="162">
        <f t="shared" si="52"/>
        <v>29</v>
      </c>
      <c r="BA293" s="162">
        <f t="shared" si="53"/>
        <v>14</v>
      </c>
      <c r="BB293" s="162">
        <f t="shared" si="54"/>
        <v>0</v>
      </c>
      <c r="BC293" s="162">
        <f t="shared" si="55"/>
        <v>0</v>
      </c>
    </row>
    <row r="294" spans="39:55" ht="10.5" thickTop="1" thickBot="1">
      <c r="AM294" s="162" t="s">
        <v>894</v>
      </c>
      <c r="AN294" s="162" t="s">
        <v>287</v>
      </c>
      <c r="AO294" s="162">
        <v>0</v>
      </c>
      <c r="AP294" s="162">
        <v>0</v>
      </c>
      <c r="AQ294" s="162">
        <v>0</v>
      </c>
      <c r="AR294" s="162">
        <v>0</v>
      </c>
      <c r="AS294" s="162">
        <v>0</v>
      </c>
      <c r="AT294" s="162">
        <v>0</v>
      </c>
      <c r="AU294" s="162">
        <v>0</v>
      </c>
      <c r="AV294" s="162">
        <v>0</v>
      </c>
      <c r="AW294" s="162">
        <f t="shared" si="50"/>
        <v>0</v>
      </c>
      <c r="AX294" s="162">
        <f t="shared" si="56"/>
        <v>0</v>
      </c>
      <c r="AY294" s="163">
        <f t="shared" si="51"/>
        <v>0</v>
      </c>
      <c r="AZ294" s="162">
        <f t="shared" si="52"/>
        <v>29</v>
      </c>
      <c r="BA294" s="162">
        <f t="shared" si="53"/>
        <v>36</v>
      </c>
      <c r="BB294" s="162">
        <f t="shared" si="54"/>
        <v>0</v>
      </c>
      <c r="BC294" s="162">
        <f t="shared" si="55"/>
        <v>0</v>
      </c>
    </row>
    <row r="295" spans="39:55" ht="10.5" thickTop="1" thickBot="1">
      <c r="AM295" s="162" t="s">
        <v>895</v>
      </c>
      <c r="AN295" s="162" t="s">
        <v>288</v>
      </c>
      <c r="AO295" s="162">
        <v>0</v>
      </c>
      <c r="AP295" s="162">
        <v>0</v>
      </c>
      <c r="AQ295" s="162">
        <v>0</v>
      </c>
      <c r="AR295" s="162">
        <v>0</v>
      </c>
      <c r="AS295" s="162">
        <v>0</v>
      </c>
      <c r="AT295" s="162">
        <v>0</v>
      </c>
      <c r="AU295" s="162">
        <v>0</v>
      </c>
      <c r="AV295" s="162">
        <v>0</v>
      </c>
      <c r="AW295" s="162">
        <f t="shared" si="50"/>
        <v>0</v>
      </c>
      <c r="AX295" s="162">
        <f t="shared" si="56"/>
        <v>0</v>
      </c>
      <c r="AY295" s="163">
        <f t="shared" si="51"/>
        <v>0</v>
      </c>
      <c r="AZ295" s="162">
        <f t="shared" si="52"/>
        <v>29</v>
      </c>
      <c r="BA295" s="162">
        <f t="shared" si="53"/>
        <v>36</v>
      </c>
      <c r="BB295" s="162">
        <f t="shared" si="54"/>
        <v>0</v>
      </c>
      <c r="BC295" s="162">
        <f t="shared" si="55"/>
        <v>0</v>
      </c>
    </row>
    <row r="296" spans="39:55" ht="10.5" thickTop="1" thickBot="1">
      <c r="AM296" s="162" t="s">
        <v>896</v>
      </c>
      <c r="AN296" s="162" t="s">
        <v>289</v>
      </c>
      <c r="AO296" s="162">
        <v>0</v>
      </c>
      <c r="AP296" s="162">
        <v>0</v>
      </c>
      <c r="AQ296" s="162">
        <v>0</v>
      </c>
      <c r="AR296" s="162">
        <v>0</v>
      </c>
      <c r="AS296" s="162">
        <v>0</v>
      </c>
      <c r="AT296" s="162">
        <v>0</v>
      </c>
      <c r="AU296" s="162">
        <v>0</v>
      </c>
      <c r="AV296" s="162">
        <v>0</v>
      </c>
      <c r="AW296" s="162">
        <f t="shared" si="50"/>
        <v>0</v>
      </c>
      <c r="AX296" s="162">
        <f t="shared" ref="AX296:AX299" si="57">AS296+AT296+BAZ496+AV296</f>
        <v>0</v>
      </c>
      <c r="AY296" s="163">
        <f t="shared" si="51"/>
        <v>0</v>
      </c>
      <c r="AZ296" s="162">
        <f t="shared" si="52"/>
        <v>29</v>
      </c>
      <c r="BA296" s="162">
        <f t="shared" si="53"/>
        <v>36</v>
      </c>
      <c r="BB296" s="162">
        <f t="shared" si="54"/>
        <v>0</v>
      </c>
      <c r="BC296" s="162">
        <f t="shared" si="55"/>
        <v>0</v>
      </c>
    </row>
    <row r="297" spans="39:55" ht="10.5" thickTop="1" thickBot="1">
      <c r="AM297" s="162" t="s">
        <v>897</v>
      </c>
      <c r="AN297" s="162" t="s">
        <v>290</v>
      </c>
      <c r="AO297" s="162">
        <v>0</v>
      </c>
      <c r="AP297" s="162">
        <v>0</v>
      </c>
      <c r="AQ297" s="162">
        <v>0</v>
      </c>
      <c r="AR297" s="162">
        <v>0</v>
      </c>
      <c r="AS297" s="162">
        <v>0</v>
      </c>
      <c r="AT297" s="162">
        <v>0</v>
      </c>
      <c r="AU297" s="162">
        <v>0</v>
      </c>
      <c r="AV297" s="162">
        <v>8</v>
      </c>
      <c r="AW297" s="162">
        <f t="shared" si="50"/>
        <v>0</v>
      </c>
      <c r="AX297" s="162">
        <f t="shared" si="57"/>
        <v>8</v>
      </c>
      <c r="AY297" s="163">
        <f t="shared" si="51"/>
        <v>8</v>
      </c>
      <c r="AZ297" s="162">
        <f t="shared" si="52"/>
        <v>29</v>
      </c>
      <c r="BA297" s="162">
        <f t="shared" si="53"/>
        <v>16</v>
      </c>
      <c r="BB297" s="162">
        <f t="shared" si="54"/>
        <v>0</v>
      </c>
      <c r="BC297" s="162">
        <f t="shared" si="55"/>
        <v>0</v>
      </c>
    </row>
    <row r="298" spans="39:55" ht="10.5" thickTop="1" thickBot="1">
      <c r="AM298" s="162" t="s">
        <v>898</v>
      </c>
      <c r="AN298" s="162" t="s">
        <v>291</v>
      </c>
      <c r="AO298" s="162">
        <v>0</v>
      </c>
      <c r="AP298" s="162">
        <v>0</v>
      </c>
      <c r="AQ298" s="162">
        <v>0</v>
      </c>
      <c r="AR298" s="162">
        <v>0</v>
      </c>
      <c r="AS298" s="162">
        <v>0</v>
      </c>
      <c r="AT298" s="162">
        <v>0</v>
      </c>
      <c r="AU298" s="162">
        <v>0</v>
      </c>
      <c r="AV298" s="162">
        <v>0</v>
      </c>
      <c r="AW298" s="162">
        <f t="shared" si="50"/>
        <v>0</v>
      </c>
      <c r="AX298" s="162">
        <f t="shared" si="57"/>
        <v>0</v>
      </c>
      <c r="AY298" s="163">
        <f t="shared" si="51"/>
        <v>0</v>
      </c>
      <c r="AZ298" s="162">
        <f t="shared" si="52"/>
        <v>29</v>
      </c>
      <c r="BA298" s="162">
        <f t="shared" si="53"/>
        <v>36</v>
      </c>
      <c r="BB298" s="162">
        <f t="shared" si="54"/>
        <v>0</v>
      </c>
      <c r="BC298" s="162">
        <f t="shared" si="55"/>
        <v>0</v>
      </c>
    </row>
    <row r="299" spans="39:55" ht="10.5" thickTop="1" thickBot="1">
      <c r="AM299" s="162" t="s">
        <v>899</v>
      </c>
      <c r="AN299" s="162" t="s">
        <v>292</v>
      </c>
      <c r="AO299" s="162">
        <v>0</v>
      </c>
      <c r="AP299" s="162">
        <v>0</v>
      </c>
      <c r="AQ299" s="162">
        <v>0</v>
      </c>
      <c r="AR299" s="162">
        <v>0</v>
      </c>
      <c r="AS299" s="162">
        <v>0</v>
      </c>
      <c r="AT299" s="162">
        <v>0</v>
      </c>
      <c r="AU299" s="162">
        <v>0</v>
      </c>
      <c r="AV299" s="162">
        <v>0</v>
      </c>
      <c r="AW299" s="162">
        <f t="shared" si="50"/>
        <v>0</v>
      </c>
      <c r="AX299" s="162">
        <f t="shared" si="57"/>
        <v>0</v>
      </c>
      <c r="AY299" s="163">
        <f t="shared" si="51"/>
        <v>0</v>
      </c>
      <c r="AZ299" s="162">
        <f t="shared" si="52"/>
        <v>29</v>
      </c>
      <c r="BA299" s="162">
        <f t="shared" si="53"/>
        <v>36</v>
      </c>
      <c r="BB299" s="162">
        <f t="shared" si="54"/>
        <v>0</v>
      </c>
      <c r="BC299" s="162">
        <f t="shared" si="55"/>
        <v>0</v>
      </c>
    </row>
    <row r="300" spans="39:55" ht="10.5" thickTop="1" thickBot="1">
      <c r="AM300" s="162" t="s">
        <v>900</v>
      </c>
      <c r="AN300" s="162" t="s">
        <v>293</v>
      </c>
      <c r="AO300" s="162">
        <v>0</v>
      </c>
      <c r="AP300" s="162">
        <v>0</v>
      </c>
      <c r="AQ300" s="162">
        <v>0</v>
      </c>
      <c r="AR300" s="162">
        <v>0</v>
      </c>
      <c r="AS300" s="162">
        <v>0</v>
      </c>
      <c r="AT300" s="162">
        <v>0</v>
      </c>
      <c r="AU300" s="162">
        <v>0</v>
      </c>
      <c r="AV300" s="162">
        <v>0</v>
      </c>
      <c r="AW300" s="162">
        <f t="shared" si="50"/>
        <v>0</v>
      </c>
      <c r="AX300" s="162">
        <f t="shared" ref="AX300:AX331" si="58">AS300+AT300+AU300+AV300</f>
        <v>0</v>
      </c>
      <c r="AY300" s="163">
        <f t="shared" si="51"/>
        <v>0</v>
      </c>
      <c r="AZ300" s="162">
        <f t="shared" si="52"/>
        <v>29</v>
      </c>
      <c r="BA300" s="162">
        <f t="shared" si="53"/>
        <v>36</v>
      </c>
      <c r="BB300" s="162">
        <f t="shared" si="54"/>
        <v>0</v>
      </c>
      <c r="BC300" s="162">
        <f t="shared" si="55"/>
        <v>0</v>
      </c>
    </row>
    <row r="301" spans="39:55" ht="10.5" thickTop="1" thickBot="1">
      <c r="AM301" s="162" t="s">
        <v>901</v>
      </c>
      <c r="AN301" s="162" t="s">
        <v>294</v>
      </c>
      <c r="AO301" s="162">
        <v>0</v>
      </c>
      <c r="AP301" s="162">
        <v>0</v>
      </c>
      <c r="AQ301" s="162">
        <v>0</v>
      </c>
      <c r="AR301" s="162">
        <v>0</v>
      </c>
      <c r="AS301" s="162">
        <v>0</v>
      </c>
      <c r="AT301" s="162">
        <v>0</v>
      </c>
      <c r="AU301" s="162">
        <v>0</v>
      </c>
      <c r="AV301" s="162">
        <v>0</v>
      </c>
      <c r="AW301" s="162">
        <f t="shared" si="50"/>
        <v>0</v>
      </c>
      <c r="AX301" s="162">
        <f t="shared" si="58"/>
        <v>0</v>
      </c>
      <c r="AY301" s="163">
        <f t="shared" si="51"/>
        <v>0</v>
      </c>
      <c r="AZ301" s="162">
        <f t="shared" si="52"/>
        <v>29</v>
      </c>
      <c r="BA301" s="162">
        <f t="shared" si="53"/>
        <v>36</v>
      </c>
      <c r="BB301" s="162">
        <f t="shared" si="54"/>
        <v>0</v>
      </c>
      <c r="BC301" s="162">
        <f t="shared" si="55"/>
        <v>0</v>
      </c>
    </row>
    <row r="302" spans="39:55" ht="10.5" thickTop="1" thickBot="1">
      <c r="AM302" s="162" t="s">
        <v>902</v>
      </c>
      <c r="AN302" s="162" t="s">
        <v>295</v>
      </c>
      <c r="AO302" s="162">
        <v>0</v>
      </c>
      <c r="AP302" s="162">
        <v>0</v>
      </c>
      <c r="AQ302" s="162">
        <v>0</v>
      </c>
      <c r="AR302" s="162">
        <v>0</v>
      </c>
      <c r="AS302" s="162">
        <v>0</v>
      </c>
      <c r="AT302" s="162">
        <v>0</v>
      </c>
      <c r="AU302" s="162">
        <v>0</v>
      </c>
      <c r="AV302" s="162">
        <v>0</v>
      </c>
      <c r="AW302" s="162">
        <f t="shared" si="50"/>
        <v>0</v>
      </c>
      <c r="AX302" s="162">
        <f t="shared" si="58"/>
        <v>0</v>
      </c>
      <c r="AY302" s="163">
        <f t="shared" si="51"/>
        <v>0</v>
      </c>
      <c r="AZ302" s="162">
        <f t="shared" si="52"/>
        <v>29</v>
      </c>
      <c r="BA302" s="162">
        <f t="shared" si="53"/>
        <v>36</v>
      </c>
      <c r="BB302" s="162">
        <f t="shared" si="54"/>
        <v>0</v>
      </c>
      <c r="BC302" s="162">
        <f t="shared" si="55"/>
        <v>0</v>
      </c>
    </row>
    <row r="303" spans="39:55" ht="10.5" thickTop="1" thickBot="1">
      <c r="AM303" s="162" t="s">
        <v>903</v>
      </c>
      <c r="AN303" s="162" t="s">
        <v>296</v>
      </c>
      <c r="AO303" s="162">
        <v>0</v>
      </c>
      <c r="AP303" s="162">
        <v>0</v>
      </c>
      <c r="AQ303" s="162">
        <v>0</v>
      </c>
      <c r="AR303" s="162">
        <v>0</v>
      </c>
      <c r="AS303" s="162">
        <v>0</v>
      </c>
      <c r="AT303" s="162">
        <v>0</v>
      </c>
      <c r="AU303" s="162">
        <v>0</v>
      </c>
      <c r="AV303" s="162">
        <v>0</v>
      </c>
      <c r="AW303" s="162">
        <f t="shared" si="50"/>
        <v>0</v>
      </c>
      <c r="AX303" s="162">
        <f t="shared" si="58"/>
        <v>0</v>
      </c>
      <c r="AY303" s="163">
        <f t="shared" si="51"/>
        <v>0</v>
      </c>
      <c r="AZ303" s="162">
        <f t="shared" si="52"/>
        <v>29</v>
      </c>
      <c r="BA303" s="162">
        <f t="shared" si="53"/>
        <v>36</v>
      </c>
      <c r="BB303" s="162">
        <f t="shared" si="54"/>
        <v>0</v>
      </c>
      <c r="BC303" s="162">
        <f t="shared" si="55"/>
        <v>0</v>
      </c>
    </row>
    <row r="304" spans="39:55" ht="10.5" thickTop="1" thickBot="1">
      <c r="AM304" s="162" t="s">
        <v>904</v>
      </c>
      <c r="AN304" s="162" t="s">
        <v>297</v>
      </c>
      <c r="AO304" s="162">
        <v>0</v>
      </c>
      <c r="AP304" s="162">
        <v>0</v>
      </c>
      <c r="AQ304" s="162">
        <v>0</v>
      </c>
      <c r="AR304" s="162">
        <v>0</v>
      </c>
      <c r="AS304" s="162">
        <v>0</v>
      </c>
      <c r="AT304" s="162">
        <v>0</v>
      </c>
      <c r="AU304" s="162">
        <v>0</v>
      </c>
      <c r="AV304" s="162">
        <v>0</v>
      </c>
      <c r="AW304" s="162">
        <f t="shared" si="50"/>
        <v>0</v>
      </c>
      <c r="AX304" s="162">
        <f t="shared" si="58"/>
        <v>0</v>
      </c>
      <c r="AY304" s="163">
        <f t="shared" si="51"/>
        <v>0</v>
      </c>
      <c r="AZ304" s="162">
        <f t="shared" si="52"/>
        <v>29</v>
      </c>
      <c r="BA304" s="162">
        <f t="shared" si="53"/>
        <v>36</v>
      </c>
      <c r="BB304" s="162">
        <f t="shared" si="54"/>
        <v>0</v>
      </c>
      <c r="BC304" s="162">
        <f t="shared" si="55"/>
        <v>0</v>
      </c>
    </row>
    <row r="305" spans="39:55" ht="10.5" thickTop="1" thickBot="1">
      <c r="AM305" s="162" t="s">
        <v>905</v>
      </c>
      <c r="AN305" s="162" t="s">
        <v>298</v>
      </c>
      <c r="AO305" s="162">
        <v>0</v>
      </c>
      <c r="AP305" s="162">
        <v>0</v>
      </c>
      <c r="AQ305" s="162">
        <v>0</v>
      </c>
      <c r="AR305" s="162">
        <v>0</v>
      </c>
      <c r="AS305" s="162">
        <v>0</v>
      </c>
      <c r="AT305" s="162">
        <v>0</v>
      </c>
      <c r="AU305" s="162">
        <v>0</v>
      </c>
      <c r="AV305" s="162">
        <v>0</v>
      </c>
      <c r="AW305" s="162">
        <f t="shared" si="50"/>
        <v>0</v>
      </c>
      <c r="AX305" s="162">
        <f t="shared" si="58"/>
        <v>0</v>
      </c>
      <c r="AY305" s="163">
        <f t="shared" si="51"/>
        <v>0</v>
      </c>
      <c r="AZ305" s="162">
        <f t="shared" si="52"/>
        <v>29</v>
      </c>
      <c r="BA305" s="162">
        <f t="shared" si="53"/>
        <v>36</v>
      </c>
      <c r="BB305" s="162">
        <f t="shared" si="54"/>
        <v>0</v>
      </c>
      <c r="BC305" s="162">
        <f t="shared" si="55"/>
        <v>0</v>
      </c>
    </row>
    <row r="306" spans="39:55" ht="10.5" thickTop="1" thickBot="1">
      <c r="AM306" s="162" t="s">
        <v>906</v>
      </c>
      <c r="AN306" s="162" t="s">
        <v>299</v>
      </c>
      <c r="AO306" s="162">
        <v>0</v>
      </c>
      <c r="AP306" s="162">
        <v>0</v>
      </c>
      <c r="AQ306" s="162">
        <v>0</v>
      </c>
      <c r="AR306" s="162">
        <v>0</v>
      </c>
      <c r="AS306" s="162">
        <v>0</v>
      </c>
      <c r="AT306" s="162">
        <v>0</v>
      </c>
      <c r="AU306" s="162">
        <v>0</v>
      </c>
      <c r="AV306" s="162">
        <v>0</v>
      </c>
      <c r="AW306" s="162">
        <f t="shared" si="50"/>
        <v>0</v>
      </c>
      <c r="AX306" s="162">
        <f t="shared" si="58"/>
        <v>0</v>
      </c>
      <c r="AY306" s="163">
        <f t="shared" si="51"/>
        <v>0</v>
      </c>
      <c r="AZ306" s="162">
        <f t="shared" si="52"/>
        <v>29</v>
      </c>
      <c r="BA306" s="162">
        <f t="shared" si="53"/>
        <v>36</v>
      </c>
      <c r="BB306" s="162">
        <f t="shared" si="54"/>
        <v>0</v>
      </c>
      <c r="BC306" s="162">
        <f t="shared" si="55"/>
        <v>0</v>
      </c>
    </row>
    <row r="307" spans="39:55" ht="10.5" thickTop="1" thickBot="1">
      <c r="AM307" s="162" t="s">
        <v>907</v>
      </c>
      <c r="AN307" s="162" t="s">
        <v>300</v>
      </c>
      <c r="AO307" s="162">
        <v>0</v>
      </c>
      <c r="AP307" s="162">
        <v>0</v>
      </c>
      <c r="AQ307" s="162">
        <v>0</v>
      </c>
      <c r="AR307" s="162">
        <v>0</v>
      </c>
      <c r="AS307" s="162">
        <v>0</v>
      </c>
      <c r="AT307" s="162">
        <v>0</v>
      </c>
      <c r="AU307" s="162">
        <v>0</v>
      </c>
      <c r="AV307" s="162">
        <v>0</v>
      </c>
      <c r="AW307" s="162">
        <f t="shared" si="50"/>
        <v>0</v>
      </c>
      <c r="AX307" s="162">
        <f t="shared" si="58"/>
        <v>0</v>
      </c>
      <c r="AY307" s="163">
        <f t="shared" si="51"/>
        <v>0</v>
      </c>
      <c r="AZ307" s="162">
        <f t="shared" si="52"/>
        <v>29</v>
      </c>
      <c r="BA307" s="162">
        <f t="shared" si="53"/>
        <v>36</v>
      </c>
      <c r="BB307" s="162">
        <f t="shared" si="54"/>
        <v>0</v>
      </c>
      <c r="BC307" s="162">
        <f t="shared" si="55"/>
        <v>0</v>
      </c>
    </row>
    <row r="308" spans="39:55" ht="10.5" thickTop="1" thickBot="1">
      <c r="AM308" s="162" t="s">
        <v>908</v>
      </c>
      <c r="AN308" s="162" t="s">
        <v>301</v>
      </c>
      <c r="AO308" s="162">
        <v>0</v>
      </c>
      <c r="AP308" s="162">
        <v>0</v>
      </c>
      <c r="AQ308" s="162">
        <v>0</v>
      </c>
      <c r="AR308" s="162">
        <v>0</v>
      </c>
      <c r="AS308" s="162">
        <v>0</v>
      </c>
      <c r="AT308" s="162">
        <v>0</v>
      </c>
      <c r="AU308" s="162">
        <v>0</v>
      </c>
      <c r="AV308" s="162">
        <v>0</v>
      </c>
      <c r="AW308" s="162">
        <f t="shared" si="50"/>
        <v>0</v>
      </c>
      <c r="AX308" s="162">
        <f t="shared" si="58"/>
        <v>0</v>
      </c>
      <c r="AY308" s="163">
        <f t="shared" si="51"/>
        <v>0</v>
      </c>
      <c r="AZ308" s="162">
        <f t="shared" si="52"/>
        <v>29</v>
      </c>
      <c r="BA308" s="162">
        <f t="shared" si="53"/>
        <v>36</v>
      </c>
      <c r="BB308" s="162">
        <f t="shared" si="54"/>
        <v>0</v>
      </c>
      <c r="BC308" s="162">
        <f t="shared" si="55"/>
        <v>0</v>
      </c>
    </row>
    <row r="309" spans="39:55" ht="10.5" thickTop="1" thickBot="1">
      <c r="AM309" s="162" t="s">
        <v>909</v>
      </c>
      <c r="AN309" s="162" t="s">
        <v>302</v>
      </c>
      <c r="AO309" s="162">
        <v>0</v>
      </c>
      <c r="AP309" s="162">
        <v>0</v>
      </c>
      <c r="AQ309" s="162">
        <v>0</v>
      </c>
      <c r="AR309" s="162">
        <v>0</v>
      </c>
      <c r="AS309" s="162">
        <v>0</v>
      </c>
      <c r="AT309" s="162">
        <v>0</v>
      </c>
      <c r="AU309" s="162">
        <v>0</v>
      </c>
      <c r="AV309" s="162">
        <v>0</v>
      </c>
      <c r="AW309" s="162">
        <f t="shared" si="50"/>
        <v>0</v>
      </c>
      <c r="AX309" s="162">
        <f t="shared" si="58"/>
        <v>0</v>
      </c>
      <c r="AY309" s="163">
        <f t="shared" si="51"/>
        <v>0</v>
      </c>
      <c r="AZ309" s="162">
        <f t="shared" si="52"/>
        <v>29</v>
      </c>
      <c r="BA309" s="162">
        <f t="shared" si="53"/>
        <v>36</v>
      </c>
      <c r="BB309" s="162">
        <f t="shared" si="54"/>
        <v>0</v>
      </c>
      <c r="BC309" s="162">
        <f t="shared" si="55"/>
        <v>0</v>
      </c>
    </row>
    <row r="310" spans="39:55" ht="10.5" thickTop="1" thickBot="1">
      <c r="AM310" s="162" t="s">
        <v>910</v>
      </c>
      <c r="AN310" s="162" t="s">
        <v>535</v>
      </c>
      <c r="AO310" s="162">
        <v>0</v>
      </c>
      <c r="AP310" s="162">
        <v>0</v>
      </c>
      <c r="AQ310" s="162">
        <v>0</v>
      </c>
      <c r="AR310" s="162">
        <v>0</v>
      </c>
      <c r="AS310" s="162">
        <v>12</v>
      </c>
      <c r="AT310" s="162">
        <v>0</v>
      </c>
      <c r="AU310" s="162">
        <v>14</v>
      </c>
      <c r="AV310" s="162">
        <v>0</v>
      </c>
      <c r="AW310" s="162">
        <f t="shared" si="50"/>
        <v>0</v>
      </c>
      <c r="AX310" s="162">
        <f t="shared" si="58"/>
        <v>26</v>
      </c>
      <c r="AY310" s="163">
        <f t="shared" si="51"/>
        <v>26</v>
      </c>
      <c r="AZ310" s="162">
        <f t="shared" si="52"/>
        <v>29</v>
      </c>
      <c r="BA310" s="162">
        <f t="shared" si="53"/>
        <v>5</v>
      </c>
      <c r="BB310" s="162">
        <f t="shared" si="54"/>
        <v>0</v>
      </c>
      <c r="BC310" s="162">
        <f t="shared" si="55"/>
        <v>16</v>
      </c>
    </row>
    <row r="311" spans="39:55" ht="10.5" thickTop="1" thickBot="1">
      <c r="AM311" s="162" t="s">
        <v>911</v>
      </c>
      <c r="AN311" s="162" t="s">
        <v>9</v>
      </c>
      <c r="AO311" s="162">
        <v>0</v>
      </c>
      <c r="AP311" s="162">
        <v>0</v>
      </c>
      <c r="AQ311" s="162">
        <v>0</v>
      </c>
      <c r="AR311" s="162">
        <v>0</v>
      </c>
      <c r="AS311" s="162">
        <v>0</v>
      </c>
      <c r="AT311" s="162">
        <v>0</v>
      </c>
      <c r="AU311" s="162">
        <v>0</v>
      </c>
      <c r="AV311" s="162">
        <v>0</v>
      </c>
      <c r="AW311" s="162">
        <f t="shared" si="50"/>
        <v>0</v>
      </c>
      <c r="AX311" s="162">
        <f t="shared" si="58"/>
        <v>0</v>
      </c>
      <c r="AY311" s="163">
        <f t="shared" si="51"/>
        <v>0</v>
      </c>
      <c r="AZ311" s="162">
        <f t="shared" si="52"/>
        <v>29</v>
      </c>
      <c r="BA311" s="162">
        <f t="shared" si="53"/>
        <v>36</v>
      </c>
      <c r="BB311" s="162">
        <f t="shared" si="54"/>
        <v>0</v>
      </c>
      <c r="BC311" s="162">
        <f t="shared" si="55"/>
        <v>0</v>
      </c>
    </row>
    <row r="312" spans="39:55" ht="10.5" thickTop="1" thickBot="1">
      <c r="AM312" s="162" t="s">
        <v>912</v>
      </c>
      <c r="AN312" s="162" t="s">
        <v>10</v>
      </c>
      <c r="AO312" s="162">
        <v>0</v>
      </c>
      <c r="AP312" s="162">
        <v>0</v>
      </c>
      <c r="AQ312" s="162">
        <v>0</v>
      </c>
      <c r="AR312" s="162">
        <v>0</v>
      </c>
      <c r="AS312" s="162">
        <v>0</v>
      </c>
      <c r="AT312" s="162">
        <v>0</v>
      </c>
      <c r="AU312" s="162">
        <v>0</v>
      </c>
      <c r="AV312" s="162">
        <v>0</v>
      </c>
      <c r="AW312" s="162">
        <f t="shared" si="50"/>
        <v>0</v>
      </c>
      <c r="AX312" s="162">
        <f t="shared" si="58"/>
        <v>0</v>
      </c>
      <c r="AY312" s="163">
        <f t="shared" si="51"/>
        <v>0</v>
      </c>
      <c r="AZ312" s="162">
        <f t="shared" si="52"/>
        <v>29</v>
      </c>
      <c r="BA312" s="162">
        <f t="shared" si="53"/>
        <v>36</v>
      </c>
      <c r="BB312" s="162">
        <f t="shared" si="54"/>
        <v>0</v>
      </c>
      <c r="BC312" s="162">
        <f t="shared" si="55"/>
        <v>0</v>
      </c>
    </row>
    <row r="313" spans="39:55" ht="10.5" thickTop="1" thickBot="1">
      <c r="AM313" s="162" t="s">
        <v>913</v>
      </c>
      <c r="AN313" s="162" t="s">
        <v>303</v>
      </c>
      <c r="AO313" s="162">
        <v>0</v>
      </c>
      <c r="AP313" s="162">
        <v>0</v>
      </c>
      <c r="AQ313" s="162">
        <v>0</v>
      </c>
      <c r="AR313" s="162">
        <v>0</v>
      </c>
      <c r="AS313" s="162">
        <v>0</v>
      </c>
      <c r="AT313" s="162">
        <v>0</v>
      </c>
      <c r="AU313" s="162">
        <v>0</v>
      </c>
      <c r="AV313" s="162">
        <v>0</v>
      </c>
      <c r="AW313" s="162">
        <f t="shared" si="50"/>
        <v>0</v>
      </c>
      <c r="AX313" s="162">
        <f t="shared" si="58"/>
        <v>0</v>
      </c>
      <c r="AY313" s="163">
        <f t="shared" si="51"/>
        <v>0</v>
      </c>
      <c r="AZ313" s="162">
        <f t="shared" si="52"/>
        <v>29</v>
      </c>
      <c r="BA313" s="162">
        <f t="shared" si="53"/>
        <v>36</v>
      </c>
      <c r="BB313" s="162">
        <f t="shared" si="54"/>
        <v>0</v>
      </c>
      <c r="BC313" s="162">
        <f t="shared" si="55"/>
        <v>0</v>
      </c>
    </row>
    <row r="314" spans="39:55" ht="10.5" thickTop="1" thickBot="1">
      <c r="AM314" s="162" t="s">
        <v>914</v>
      </c>
      <c r="AN314" s="162" t="s">
        <v>304</v>
      </c>
      <c r="AO314" s="162">
        <v>0</v>
      </c>
      <c r="AP314" s="162">
        <v>0</v>
      </c>
      <c r="AQ314" s="162">
        <v>0</v>
      </c>
      <c r="AR314" s="162">
        <v>0</v>
      </c>
      <c r="AS314" s="162">
        <v>0</v>
      </c>
      <c r="AT314" s="162">
        <v>0</v>
      </c>
      <c r="AU314" s="162">
        <v>0</v>
      </c>
      <c r="AV314" s="162">
        <v>0</v>
      </c>
      <c r="AW314" s="162">
        <f t="shared" si="50"/>
        <v>0</v>
      </c>
      <c r="AX314" s="162">
        <f t="shared" si="58"/>
        <v>0</v>
      </c>
      <c r="AY314" s="163">
        <f t="shared" si="51"/>
        <v>0</v>
      </c>
      <c r="AZ314" s="162">
        <f t="shared" si="52"/>
        <v>29</v>
      </c>
      <c r="BA314" s="162">
        <f t="shared" si="53"/>
        <v>36</v>
      </c>
      <c r="BB314" s="162">
        <f t="shared" si="54"/>
        <v>0</v>
      </c>
      <c r="BC314" s="162">
        <f t="shared" si="55"/>
        <v>0</v>
      </c>
    </row>
    <row r="315" spans="39:55" ht="10.5" thickTop="1" thickBot="1">
      <c r="AM315" s="162" t="s">
        <v>915</v>
      </c>
      <c r="AN315" s="162" t="s">
        <v>305</v>
      </c>
      <c r="AO315" s="162">
        <v>0</v>
      </c>
      <c r="AP315" s="162">
        <v>0</v>
      </c>
      <c r="AQ315" s="162">
        <v>0</v>
      </c>
      <c r="AR315" s="162">
        <v>0</v>
      </c>
      <c r="AS315" s="162">
        <v>0</v>
      </c>
      <c r="AT315" s="162">
        <v>0</v>
      </c>
      <c r="AU315" s="162">
        <v>0</v>
      </c>
      <c r="AV315" s="162">
        <v>0</v>
      </c>
      <c r="AW315" s="162">
        <f t="shared" si="50"/>
        <v>0</v>
      </c>
      <c r="AX315" s="162">
        <f t="shared" si="58"/>
        <v>0</v>
      </c>
      <c r="AY315" s="163">
        <f t="shared" si="51"/>
        <v>0</v>
      </c>
      <c r="AZ315" s="162">
        <f t="shared" si="52"/>
        <v>29</v>
      </c>
      <c r="BA315" s="162">
        <f t="shared" si="53"/>
        <v>36</v>
      </c>
      <c r="BB315" s="162">
        <f t="shared" si="54"/>
        <v>0</v>
      </c>
      <c r="BC315" s="162">
        <f t="shared" si="55"/>
        <v>0</v>
      </c>
    </row>
    <row r="316" spans="39:55" ht="10.5" thickTop="1" thickBot="1">
      <c r="AM316" s="162" t="s">
        <v>916</v>
      </c>
      <c r="AN316" s="162" t="s">
        <v>306</v>
      </c>
      <c r="AO316" s="162">
        <v>0</v>
      </c>
      <c r="AP316" s="162">
        <v>0</v>
      </c>
      <c r="AQ316" s="162">
        <v>0</v>
      </c>
      <c r="AR316" s="162">
        <v>0</v>
      </c>
      <c r="AS316" s="162">
        <v>0</v>
      </c>
      <c r="AT316" s="162">
        <v>0</v>
      </c>
      <c r="AU316" s="162">
        <v>0</v>
      </c>
      <c r="AV316" s="162">
        <v>0</v>
      </c>
      <c r="AW316" s="162">
        <f t="shared" si="50"/>
        <v>0</v>
      </c>
      <c r="AX316" s="162">
        <f t="shared" si="58"/>
        <v>0</v>
      </c>
      <c r="AY316" s="163">
        <f t="shared" si="51"/>
        <v>0</v>
      </c>
      <c r="AZ316" s="162">
        <f t="shared" si="52"/>
        <v>29</v>
      </c>
      <c r="BA316" s="162">
        <f t="shared" si="53"/>
        <v>36</v>
      </c>
      <c r="BB316" s="162">
        <f t="shared" si="54"/>
        <v>0</v>
      </c>
      <c r="BC316" s="162">
        <f t="shared" si="55"/>
        <v>0</v>
      </c>
    </row>
    <row r="317" spans="39:55" ht="10.5" thickTop="1" thickBot="1">
      <c r="AM317" s="162" t="s">
        <v>917</v>
      </c>
      <c r="AN317" s="162" t="s">
        <v>918</v>
      </c>
      <c r="AO317" s="162">
        <v>0</v>
      </c>
      <c r="AP317" s="162">
        <v>0</v>
      </c>
      <c r="AQ317" s="162">
        <v>0</v>
      </c>
      <c r="AR317" s="162">
        <v>0</v>
      </c>
      <c r="AS317" s="162">
        <v>0</v>
      </c>
      <c r="AT317" s="162">
        <v>0</v>
      </c>
      <c r="AU317" s="162">
        <v>0</v>
      </c>
      <c r="AV317" s="162">
        <v>0</v>
      </c>
      <c r="AW317" s="162">
        <f t="shared" si="50"/>
        <v>0</v>
      </c>
      <c r="AX317" s="162">
        <f t="shared" si="58"/>
        <v>0</v>
      </c>
      <c r="AY317" s="163">
        <f t="shared" si="51"/>
        <v>0</v>
      </c>
      <c r="AZ317" s="162">
        <f t="shared" si="52"/>
        <v>29</v>
      </c>
      <c r="BA317" s="162">
        <f t="shared" si="53"/>
        <v>36</v>
      </c>
      <c r="BB317" s="162">
        <f t="shared" si="54"/>
        <v>0</v>
      </c>
      <c r="BC317" s="162">
        <f t="shared" si="55"/>
        <v>0</v>
      </c>
    </row>
    <row r="318" spans="39:55" ht="10.5" thickTop="1" thickBot="1">
      <c r="AM318" s="162" t="s">
        <v>919</v>
      </c>
      <c r="AN318" s="162" t="s">
        <v>307</v>
      </c>
      <c r="AO318" s="162">
        <v>0</v>
      </c>
      <c r="AP318" s="162">
        <v>0</v>
      </c>
      <c r="AQ318" s="162">
        <v>0</v>
      </c>
      <c r="AR318" s="162">
        <v>0</v>
      </c>
      <c r="AS318" s="162">
        <v>0</v>
      </c>
      <c r="AT318" s="162">
        <v>0</v>
      </c>
      <c r="AU318" s="162">
        <v>0</v>
      </c>
      <c r="AV318" s="162">
        <v>0</v>
      </c>
      <c r="AW318" s="162">
        <f t="shared" si="50"/>
        <v>0</v>
      </c>
      <c r="AX318" s="162">
        <f t="shared" si="58"/>
        <v>0</v>
      </c>
      <c r="AY318" s="163">
        <f t="shared" si="51"/>
        <v>0</v>
      </c>
      <c r="AZ318" s="162">
        <f t="shared" si="52"/>
        <v>29</v>
      </c>
      <c r="BA318" s="162">
        <f t="shared" si="53"/>
        <v>36</v>
      </c>
      <c r="BB318" s="162">
        <f t="shared" si="54"/>
        <v>0</v>
      </c>
      <c r="BC318" s="162">
        <f t="shared" si="55"/>
        <v>0</v>
      </c>
    </row>
    <row r="319" spans="39:55" ht="10.5" thickTop="1" thickBot="1">
      <c r="AM319" s="162" t="s">
        <v>920</v>
      </c>
      <c r="AN319" s="162" t="s">
        <v>536</v>
      </c>
      <c r="AO319" s="162">
        <v>0</v>
      </c>
      <c r="AP319" s="162">
        <v>0</v>
      </c>
      <c r="AQ319" s="162">
        <v>0</v>
      </c>
      <c r="AR319" s="162">
        <v>0</v>
      </c>
      <c r="AS319" s="162">
        <v>0</v>
      </c>
      <c r="AT319" s="162">
        <v>0</v>
      </c>
      <c r="AU319" s="162">
        <v>5</v>
      </c>
      <c r="AV319" s="162">
        <v>0</v>
      </c>
      <c r="AW319" s="162">
        <f t="shared" si="50"/>
        <v>0</v>
      </c>
      <c r="AX319" s="162">
        <f t="shared" si="58"/>
        <v>5</v>
      </c>
      <c r="AY319" s="163">
        <f t="shared" si="51"/>
        <v>5</v>
      </c>
      <c r="AZ319" s="162">
        <f t="shared" si="52"/>
        <v>29</v>
      </c>
      <c r="BA319" s="162">
        <f t="shared" si="53"/>
        <v>26</v>
      </c>
      <c r="BB319" s="162">
        <f t="shared" si="54"/>
        <v>0</v>
      </c>
      <c r="BC319" s="162">
        <f t="shared" si="55"/>
        <v>0</v>
      </c>
    </row>
    <row r="320" spans="39:55" ht="10.5" thickTop="1" thickBot="1">
      <c r="AM320" s="162" t="s">
        <v>921</v>
      </c>
      <c r="AN320" s="162" t="s">
        <v>922</v>
      </c>
      <c r="AO320" s="162">
        <v>0</v>
      </c>
      <c r="AP320" s="162">
        <v>0</v>
      </c>
      <c r="AQ320" s="162">
        <v>0</v>
      </c>
      <c r="AR320" s="162">
        <v>0</v>
      </c>
      <c r="AS320" s="162">
        <v>0</v>
      </c>
      <c r="AT320" s="162">
        <v>0</v>
      </c>
      <c r="AU320" s="162">
        <v>0</v>
      </c>
      <c r="AV320" s="162">
        <v>0</v>
      </c>
      <c r="AW320" s="162">
        <f t="shared" si="50"/>
        <v>0</v>
      </c>
      <c r="AX320" s="162">
        <f t="shared" si="58"/>
        <v>0</v>
      </c>
      <c r="AY320" s="163">
        <f t="shared" si="51"/>
        <v>0</v>
      </c>
      <c r="AZ320" s="162">
        <f t="shared" si="52"/>
        <v>29</v>
      </c>
      <c r="BA320" s="162">
        <f t="shared" si="53"/>
        <v>36</v>
      </c>
      <c r="BB320" s="162">
        <f t="shared" si="54"/>
        <v>0</v>
      </c>
      <c r="BC320" s="162">
        <f t="shared" si="55"/>
        <v>0</v>
      </c>
    </row>
    <row r="321" spans="39:55" ht="10.5" thickTop="1" thickBot="1">
      <c r="AM321" s="162" t="s">
        <v>923</v>
      </c>
      <c r="AN321" s="162" t="s">
        <v>308</v>
      </c>
      <c r="AO321" s="162">
        <v>0</v>
      </c>
      <c r="AP321" s="162">
        <v>0</v>
      </c>
      <c r="AQ321" s="162">
        <v>0</v>
      </c>
      <c r="AR321" s="162">
        <v>0</v>
      </c>
      <c r="AS321" s="162">
        <v>0</v>
      </c>
      <c r="AT321" s="162">
        <v>0</v>
      </c>
      <c r="AU321" s="162">
        <v>0</v>
      </c>
      <c r="AV321" s="162">
        <v>0</v>
      </c>
      <c r="AW321" s="162">
        <f t="shared" si="50"/>
        <v>0</v>
      </c>
      <c r="AX321" s="162">
        <f t="shared" si="58"/>
        <v>0</v>
      </c>
      <c r="AY321" s="163">
        <f t="shared" si="51"/>
        <v>0</v>
      </c>
      <c r="AZ321" s="162">
        <f t="shared" si="52"/>
        <v>29</v>
      </c>
      <c r="BA321" s="162">
        <f t="shared" si="53"/>
        <v>36</v>
      </c>
      <c r="BB321" s="162">
        <f t="shared" si="54"/>
        <v>0</v>
      </c>
      <c r="BC321" s="162">
        <f t="shared" si="55"/>
        <v>0</v>
      </c>
    </row>
    <row r="322" spans="39:55" ht="10.5" thickTop="1" thickBot="1">
      <c r="AM322" s="162" t="s">
        <v>924</v>
      </c>
      <c r="AN322" s="162" t="s">
        <v>309</v>
      </c>
      <c r="AO322" s="162">
        <v>0</v>
      </c>
      <c r="AP322" s="162">
        <v>0</v>
      </c>
      <c r="AQ322" s="162">
        <v>0</v>
      </c>
      <c r="AR322" s="162">
        <v>0</v>
      </c>
      <c r="AS322" s="162">
        <v>0</v>
      </c>
      <c r="AT322" s="162">
        <v>0</v>
      </c>
      <c r="AU322" s="162">
        <v>0</v>
      </c>
      <c r="AV322" s="162">
        <v>0</v>
      </c>
      <c r="AW322" s="162">
        <f t="shared" si="50"/>
        <v>0</v>
      </c>
      <c r="AX322" s="162">
        <f t="shared" si="58"/>
        <v>0</v>
      </c>
      <c r="AY322" s="163">
        <f t="shared" si="51"/>
        <v>0</v>
      </c>
      <c r="AZ322" s="162">
        <f t="shared" si="52"/>
        <v>29</v>
      </c>
      <c r="BA322" s="162">
        <f t="shared" si="53"/>
        <v>36</v>
      </c>
      <c r="BB322" s="162">
        <f t="shared" si="54"/>
        <v>0</v>
      </c>
      <c r="BC322" s="162">
        <f t="shared" si="55"/>
        <v>0</v>
      </c>
    </row>
    <row r="323" spans="39:55" ht="10.5" thickTop="1" thickBot="1">
      <c r="AM323" s="162" t="s">
        <v>925</v>
      </c>
      <c r="AN323" s="162" t="s">
        <v>310</v>
      </c>
      <c r="AO323" s="162">
        <v>0</v>
      </c>
      <c r="AP323" s="162">
        <v>0</v>
      </c>
      <c r="AQ323" s="162">
        <v>0</v>
      </c>
      <c r="AR323" s="162">
        <v>0</v>
      </c>
      <c r="AS323" s="162">
        <v>0</v>
      </c>
      <c r="AT323" s="162">
        <v>0</v>
      </c>
      <c r="AU323" s="162">
        <v>0</v>
      </c>
      <c r="AV323" s="162">
        <v>0</v>
      </c>
      <c r="AW323" s="162">
        <f t="shared" si="50"/>
        <v>0</v>
      </c>
      <c r="AX323" s="162">
        <f t="shared" si="58"/>
        <v>0</v>
      </c>
      <c r="AY323" s="163">
        <f t="shared" si="51"/>
        <v>0</v>
      </c>
      <c r="AZ323" s="162">
        <f t="shared" si="52"/>
        <v>29</v>
      </c>
      <c r="BA323" s="162">
        <f t="shared" si="53"/>
        <v>36</v>
      </c>
      <c r="BB323" s="162">
        <f t="shared" si="54"/>
        <v>0</v>
      </c>
      <c r="BC323" s="162">
        <f t="shared" si="55"/>
        <v>0</v>
      </c>
    </row>
    <row r="324" spans="39:55" ht="10.5" thickTop="1" thickBot="1">
      <c r="AM324" s="162" t="s">
        <v>926</v>
      </c>
      <c r="AN324" s="162" t="s">
        <v>311</v>
      </c>
      <c r="AO324" s="162">
        <v>0</v>
      </c>
      <c r="AP324" s="162">
        <v>0</v>
      </c>
      <c r="AQ324" s="162">
        <v>0</v>
      </c>
      <c r="AR324" s="162">
        <v>0</v>
      </c>
      <c r="AS324" s="162">
        <v>0</v>
      </c>
      <c r="AT324" s="162">
        <v>9</v>
      </c>
      <c r="AU324" s="162">
        <v>0</v>
      </c>
      <c r="AV324" s="162">
        <v>0</v>
      </c>
      <c r="AW324" s="162">
        <f t="shared" ref="AW324:AW350" si="59">AR324+AQ324+AP324+AO324</f>
        <v>0</v>
      </c>
      <c r="AX324" s="162">
        <f t="shared" si="58"/>
        <v>9</v>
      </c>
      <c r="AY324" s="163">
        <f t="shared" si="51"/>
        <v>9</v>
      </c>
      <c r="AZ324" s="162">
        <f t="shared" si="52"/>
        <v>29</v>
      </c>
      <c r="BA324" s="162">
        <f t="shared" si="53"/>
        <v>14</v>
      </c>
      <c r="BB324" s="162">
        <f t="shared" si="54"/>
        <v>0</v>
      </c>
      <c r="BC324" s="162">
        <f t="shared" si="55"/>
        <v>0</v>
      </c>
    </row>
    <row r="325" spans="39:55" ht="10.5" thickTop="1" thickBot="1">
      <c r="AM325" s="162" t="s">
        <v>927</v>
      </c>
      <c r="AN325" s="162" t="s">
        <v>312</v>
      </c>
      <c r="AO325" s="162">
        <v>0</v>
      </c>
      <c r="AP325" s="162">
        <v>0</v>
      </c>
      <c r="AQ325" s="162">
        <v>0</v>
      </c>
      <c r="AR325" s="162">
        <v>0</v>
      </c>
      <c r="AS325" s="162">
        <v>0</v>
      </c>
      <c r="AT325" s="162">
        <v>0</v>
      </c>
      <c r="AU325" s="162">
        <v>0</v>
      </c>
      <c r="AV325" s="162">
        <v>0</v>
      </c>
      <c r="AW325" s="162">
        <f t="shared" si="59"/>
        <v>0</v>
      </c>
      <c r="AX325" s="162">
        <f t="shared" si="58"/>
        <v>0</v>
      </c>
      <c r="AY325" s="163">
        <f t="shared" ref="AY325:AY350" si="60">AX325+AW325</f>
        <v>0</v>
      </c>
      <c r="AZ325" s="162">
        <f t="shared" ref="AZ325:AZ349" si="61">RANK(AW325,AW$4:AW$349)</f>
        <v>29</v>
      </c>
      <c r="BA325" s="162">
        <f t="shared" ref="BA325:BA349" si="62">RANK(AX325,AX$4:AX$349)</f>
        <v>36</v>
      </c>
      <c r="BB325" s="162">
        <f t="shared" ref="BB325:BB348" si="63">IF(AZ325=1,32,IF(AZ325=2,28,IF(AZ325=3,24,IF(AZ325=4,20,IF(AZ325=5,16,IF(AZ325=6,12,IF(AZ325=7,8,IF(AZ325=8,4,0))))))))</f>
        <v>0</v>
      </c>
      <c r="BC325" s="162">
        <f t="shared" ref="BC325:BC348" si="64">IF(BA325=1,32,IF(BA325=2,28,IF(BA325=3,24,IF(BA325=4,20,IF(BA325=5,16,IF(BA325=6,12,IF(BA325=7,8,IF(BA325=8,4,0))))))))</f>
        <v>0</v>
      </c>
    </row>
    <row r="326" spans="39:55" ht="10.5" thickTop="1" thickBot="1">
      <c r="AM326" s="162" t="s">
        <v>928</v>
      </c>
      <c r="AN326" s="162" t="s">
        <v>313</v>
      </c>
      <c r="AO326" s="162">
        <v>0</v>
      </c>
      <c r="AP326" s="162">
        <v>0</v>
      </c>
      <c r="AQ326" s="162">
        <v>0</v>
      </c>
      <c r="AR326" s="162">
        <v>0</v>
      </c>
      <c r="AS326" s="162">
        <v>0</v>
      </c>
      <c r="AT326" s="162">
        <v>0</v>
      </c>
      <c r="AU326" s="162">
        <v>0</v>
      </c>
      <c r="AV326" s="162">
        <v>0</v>
      </c>
      <c r="AW326" s="162">
        <f t="shared" si="59"/>
        <v>0</v>
      </c>
      <c r="AX326" s="162">
        <f t="shared" si="58"/>
        <v>0</v>
      </c>
      <c r="AY326" s="163">
        <f t="shared" si="60"/>
        <v>0</v>
      </c>
      <c r="AZ326" s="162">
        <f t="shared" si="61"/>
        <v>29</v>
      </c>
      <c r="BA326" s="162">
        <f t="shared" si="62"/>
        <v>36</v>
      </c>
      <c r="BB326" s="162">
        <f t="shared" si="63"/>
        <v>0</v>
      </c>
      <c r="BC326" s="162">
        <f t="shared" si="64"/>
        <v>0</v>
      </c>
    </row>
    <row r="327" spans="39:55" ht="10.5" thickTop="1" thickBot="1">
      <c r="AM327" s="162" t="s">
        <v>929</v>
      </c>
      <c r="AN327" s="162" t="s">
        <v>314</v>
      </c>
      <c r="AO327" s="162">
        <v>0</v>
      </c>
      <c r="AP327" s="162">
        <v>0</v>
      </c>
      <c r="AQ327" s="162">
        <v>0</v>
      </c>
      <c r="AR327" s="162">
        <v>0</v>
      </c>
      <c r="AS327" s="162">
        <v>0</v>
      </c>
      <c r="AT327" s="162">
        <v>0</v>
      </c>
      <c r="AU327" s="162">
        <v>0</v>
      </c>
      <c r="AV327" s="162">
        <v>0</v>
      </c>
      <c r="AW327" s="162">
        <f t="shared" si="59"/>
        <v>0</v>
      </c>
      <c r="AX327" s="162">
        <f t="shared" si="58"/>
        <v>0</v>
      </c>
      <c r="AY327" s="163">
        <f t="shared" si="60"/>
        <v>0</v>
      </c>
      <c r="AZ327" s="162">
        <f t="shared" si="61"/>
        <v>29</v>
      </c>
      <c r="BA327" s="162">
        <f t="shared" si="62"/>
        <v>36</v>
      </c>
      <c r="BB327" s="162">
        <f t="shared" si="63"/>
        <v>0</v>
      </c>
      <c r="BC327" s="162">
        <f t="shared" si="64"/>
        <v>0</v>
      </c>
    </row>
    <row r="328" spans="39:55" ht="10.5" thickTop="1" thickBot="1">
      <c r="AM328" s="162" t="s">
        <v>930</v>
      </c>
      <c r="AN328" s="162" t="s">
        <v>315</v>
      </c>
      <c r="AO328" s="162">
        <v>0</v>
      </c>
      <c r="AP328" s="162">
        <v>0</v>
      </c>
      <c r="AQ328" s="162">
        <v>0</v>
      </c>
      <c r="AR328" s="162">
        <v>0</v>
      </c>
      <c r="AS328" s="162">
        <v>0</v>
      </c>
      <c r="AT328" s="162">
        <v>0</v>
      </c>
      <c r="AU328" s="162">
        <v>0</v>
      </c>
      <c r="AV328" s="162">
        <v>0</v>
      </c>
      <c r="AW328" s="162">
        <f t="shared" si="59"/>
        <v>0</v>
      </c>
      <c r="AX328" s="162">
        <f t="shared" si="58"/>
        <v>0</v>
      </c>
      <c r="AY328" s="163">
        <f t="shared" si="60"/>
        <v>0</v>
      </c>
      <c r="AZ328" s="162">
        <f t="shared" si="61"/>
        <v>29</v>
      </c>
      <c r="BA328" s="162">
        <f t="shared" si="62"/>
        <v>36</v>
      </c>
      <c r="BB328" s="162">
        <f t="shared" si="63"/>
        <v>0</v>
      </c>
      <c r="BC328" s="162">
        <f t="shared" si="64"/>
        <v>0</v>
      </c>
    </row>
    <row r="329" spans="39:55" ht="10.5" thickTop="1" thickBot="1">
      <c r="AM329" s="162" t="s">
        <v>931</v>
      </c>
      <c r="AN329" s="162" t="s">
        <v>316</v>
      </c>
      <c r="AO329" s="162">
        <v>0</v>
      </c>
      <c r="AP329" s="162">
        <v>0</v>
      </c>
      <c r="AQ329" s="162">
        <v>0</v>
      </c>
      <c r="AR329" s="162">
        <v>0</v>
      </c>
      <c r="AS329" s="162">
        <v>0</v>
      </c>
      <c r="AT329" s="162">
        <v>0</v>
      </c>
      <c r="AU329" s="162">
        <v>0</v>
      </c>
      <c r="AV329" s="162">
        <v>0</v>
      </c>
      <c r="AW329" s="162">
        <f t="shared" si="59"/>
        <v>0</v>
      </c>
      <c r="AX329" s="162">
        <f t="shared" si="58"/>
        <v>0</v>
      </c>
      <c r="AY329" s="163">
        <f t="shared" si="60"/>
        <v>0</v>
      </c>
      <c r="AZ329" s="162">
        <f t="shared" si="61"/>
        <v>29</v>
      </c>
      <c r="BA329" s="162">
        <f t="shared" si="62"/>
        <v>36</v>
      </c>
      <c r="BB329" s="162">
        <f t="shared" si="63"/>
        <v>0</v>
      </c>
      <c r="BC329" s="162">
        <f t="shared" si="64"/>
        <v>0</v>
      </c>
    </row>
    <row r="330" spans="39:55" ht="10.5" thickTop="1" thickBot="1">
      <c r="AM330" s="162" t="s">
        <v>932</v>
      </c>
      <c r="AN330" s="162" t="s">
        <v>317</v>
      </c>
      <c r="AO330" s="162">
        <v>0</v>
      </c>
      <c r="AP330" s="162">
        <v>0</v>
      </c>
      <c r="AQ330" s="162">
        <v>0</v>
      </c>
      <c r="AR330" s="162">
        <v>0</v>
      </c>
      <c r="AS330" s="162">
        <v>0</v>
      </c>
      <c r="AT330" s="162">
        <v>0</v>
      </c>
      <c r="AU330" s="162">
        <v>0</v>
      </c>
      <c r="AV330" s="162">
        <v>0</v>
      </c>
      <c r="AW330" s="162">
        <f t="shared" si="59"/>
        <v>0</v>
      </c>
      <c r="AX330" s="162">
        <f t="shared" si="58"/>
        <v>0</v>
      </c>
      <c r="AY330" s="163">
        <f t="shared" si="60"/>
        <v>0</v>
      </c>
      <c r="AZ330" s="162">
        <f t="shared" si="61"/>
        <v>29</v>
      </c>
      <c r="BA330" s="162">
        <f t="shared" si="62"/>
        <v>36</v>
      </c>
      <c r="BB330" s="162">
        <f t="shared" si="63"/>
        <v>0</v>
      </c>
      <c r="BC330" s="162">
        <f t="shared" si="64"/>
        <v>0</v>
      </c>
    </row>
    <row r="331" spans="39:55" ht="10.5" thickTop="1" thickBot="1">
      <c r="AM331" s="162" t="s">
        <v>933</v>
      </c>
      <c r="AN331" s="162" t="s">
        <v>318</v>
      </c>
      <c r="AO331" s="162">
        <v>0</v>
      </c>
      <c r="AP331" s="162">
        <v>0</v>
      </c>
      <c r="AQ331" s="162">
        <v>0</v>
      </c>
      <c r="AR331" s="162">
        <v>0</v>
      </c>
      <c r="AS331" s="162">
        <v>0</v>
      </c>
      <c r="AT331" s="162">
        <v>0</v>
      </c>
      <c r="AU331" s="162">
        <v>0</v>
      </c>
      <c r="AV331" s="162">
        <v>0</v>
      </c>
      <c r="AW331" s="162">
        <f t="shared" si="59"/>
        <v>0</v>
      </c>
      <c r="AX331" s="162">
        <f t="shared" si="58"/>
        <v>0</v>
      </c>
      <c r="AY331" s="163">
        <f t="shared" si="60"/>
        <v>0</v>
      </c>
      <c r="AZ331" s="162">
        <f t="shared" si="61"/>
        <v>29</v>
      </c>
      <c r="BA331" s="162">
        <f t="shared" si="62"/>
        <v>36</v>
      </c>
      <c r="BB331" s="162">
        <f t="shared" si="63"/>
        <v>0</v>
      </c>
      <c r="BC331" s="162">
        <f t="shared" si="64"/>
        <v>0</v>
      </c>
    </row>
    <row r="332" spans="39:55" ht="10.5" thickTop="1" thickBot="1">
      <c r="AM332" s="162" t="s">
        <v>934</v>
      </c>
      <c r="AN332" s="162" t="s">
        <v>319</v>
      </c>
      <c r="AO332" s="162">
        <v>0</v>
      </c>
      <c r="AP332" s="162">
        <v>6</v>
      </c>
      <c r="AQ332" s="162">
        <v>0</v>
      </c>
      <c r="AR332" s="162">
        <v>0</v>
      </c>
      <c r="AS332" s="162">
        <v>0</v>
      </c>
      <c r="AT332" s="162">
        <v>0</v>
      </c>
      <c r="AU332" s="162">
        <v>0</v>
      </c>
      <c r="AV332" s="162">
        <v>0</v>
      </c>
      <c r="AW332" s="162">
        <f t="shared" si="59"/>
        <v>6</v>
      </c>
      <c r="AX332" s="162">
        <f t="shared" ref="AX332:AX350" si="65">AS332+AT332+AU332+AV332</f>
        <v>0</v>
      </c>
      <c r="AY332" s="163">
        <f t="shared" si="60"/>
        <v>6</v>
      </c>
      <c r="AZ332" s="162">
        <f t="shared" si="61"/>
        <v>21</v>
      </c>
      <c r="BA332" s="162">
        <f t="shared" si="62"/>
        <v>36</v>
      </c>
      <c r="BB332" s="162">
        <f t="shared" si="63"/>
        <v>0</v>
      </c>
      <c r="BC332" s="162">
        <f t="shared" si="64"/>
        <v>0</v>
      </c>
    </row>
    <row r="333" spans="39:55" ht="10.5" thickTop="1" thickBot="1">
      <c r="AM333" s="162" t="s">
        <v>935</v>
      </c>
      <c r="AN333" s="162" t="s">
        <v>320</v>
      </c>
      <c r="AO333" s="162">
        <v>0</v>
      </c>
      <c r="AP333" s="162">
        <v>0</v>
      </c>
      <c r="AQ333" s="162">
        <v>0</v>
      </c>
      <c r="AR333" s="162">
        <v>0</v>
      </c>
      <c r="AS333" s="162">
        <v>0</v>
      </c>
      <c r="AT333" s="162">
        <v>0</v>
      </c>
      <c r="AU333" s="162">
        <v>0</v>
      </c>
      <c r="AV333" s="162">
        <v>0</v>
      </c>
      <c r="AW333" s="162">
        <f t="shared" si="59"/>
        <v>0</v>
      </c>
      <c r="AX333" s="162">
        <f t="shared" si="65"/>
        <v>0</v>
      </c>
      <c r="AY333" s="163">
        <f t="shared" si="60"/>
        <v>0</v>
      </c>
      <c r="AZ333" s="162">
        <f t="shared" si="61"/>
        <v>29</v>
      </c>
      <c r="BA333" s="162">
        <f t="shared" si="62"/>
        <v>36</v>
      </c>
      <c r="BB333" s="162">
        <f t="shared" si="63"/>
        <v>0</v>
      </c>
      <c r="BC333" s="162">
        <f t="shared" si="64"/>
        <v>0</v>
      </c>
    </row>
    <row r="334" spans="39:55" ht="10.5" thickTop="1" thickBot="1">
      <c r="AM334" s="162" t="s">
        <v>936</v>
      </c>
      <c r="AN334" s="162" t="s">
        <v>937</v>
      </c>
      <c r="AO334" s="162">
        <v>0</v>
      </c>
      <c r="AP334" s="162">
        <v>0</v>
      </c>
      <c r="AQ334" s="162">
        <v>0</v>
      </c>
      <c r="AR334" s="162">
        <v>0</v>
      </c>
      <c r="AS334" s="162">
        <v>0</v>
      </c>
      <c r="AT334" s="162">
        <v>0</v>
      </c>
      <c r="AU334" s="162">
        <v>0</v>
      </c>
      <c r="AV334" s="162">
        <v>0</v>
      </c>
      <c r="AW334" s="162">
        <f t="shared" si="59"/>
        <v>0</v>
      </c>
      <c r="AX334" s="162">
        <f t="shared" si="65"/>
        <v>0</v>
      </c>
      <c r="AY334" s="163">
        <f t="shared" si="60"/>
        <v>0</v>
      </c>
      <c r="AZ334" s="162">
        <f t="shared" si="61"/>
        <v>29</v>
      </c>
      <c r="BA334" s="162">
        <f t="shared" si="62"/>
        <v>36</v>
      </c>
      <c r="BB334" s="162">
        <f t="shared" si="63"/>
        <v>0</v>
      </c>
      <c r="BC334" s="162">
        <f t="shared" si="64"/>
        <v>0</v>
      </c>
    </row>
    <row r="335" spans="39:55" ht="10.5" thickTop="1" thickBot="1">
      <c r="AM335" s="162" t="s">
        <v>938</v>
      </c>
      <c r="AN335" s="162" t="s">
        <v>321</v>
      </c>
      <c r="AO335" s="162">
        <v>0</v>
      </c>
      <c r="AP335" s="162">
        <v>0</v>
      </c>
      <c r="AQ335" s="162">
        <v>0</v>
      </c>
      <c r="AR335" s="162">
        <v>0</v>
      </c>
      <c r="AS335" s="162">
        <v>0</v>
      </c>
      <c r="AT335" s="162">
        <v>0</v>
      </c>
      <c r="AU335" s="162">
        <v>0</v>
      </c>
      <c r="AV335" s="162">
        <v>0</v>
      </c>
      <c r="AW335" s="162">
        <f t="shared" si="59"/>
        <v>0</v>
      </c>
      <c r="AX335" s="162">
        <f t="shared" si="65"/>
        <v>0</v>
      </c>
      <c r="AY335" s="163">
        <f t="shared" si="60"/>
        <v>0</v>
      </c>
      <c r="AZ335" s="162">
        <f t="shared" si="61"/>
        <v>29</v>
      </c>
      <c r="BA335" s="162">
        <f t="shared" si="62"/>
        <v>36</v>
      </c>
      <c r="BB335" s="162">
        <f t="shared" si="63"/>
        <v>0</v>
      </c>
      <c r="BC335" s="162">
        <f t="shared" si="64"/>
        <v>0</v>
      </c>
    </row>
    <row r="336" spans="39:55" ht="10.5" thickTop="1" thickBot="1">
      <c r="AM336" s="162" t="s">
        <v>939</v>
      </c>
      <c r="AN336" s="162" t="s">
        <v>322</v>
      </c>
      <c r="AO336" s="162">
        <v>0</v>
      </c>
      <c r="AP336" s="162">
        <v>0</v>
      </c>
      <c r="AQ336" s="162">
        <v>0</v>
      </c>
      <c r="AR336" s="162">
        <v>0</v>
      </c>
      <c r="AS336" s="162">
        <v>0</v>
      </c>
      <c r="AT336" s="162">
        <v>0</v>
      </c>
      <c r="AU336" s="162">
        <v>0</v>
      </c>
      <c r="AV336" s="162">
        <v>0</v>
      </c>
      <c r="AW336" s="162">
        <f t="shared" si="59"/>
        <v>0</v>
      </c>
      <c r="AX336" s="162">
        <f t="shared" si="65"/>
        <v>0</v>
      </c>
      <c r="AY336" s="163">
        <f t="shared" si="60"/>
        <v>0</v>
      </c>
      <c r="AZ336" s="162">
        <f t="shared" si="61"/>
        <v>29</v>
      </c>
      <c r="BA336" s="162">
        <f t="shared" si="62"/>
        <v>36</v>
      </c>
      <c r="BB336" s="162">
        <f t="shared" si="63"/>
        <v>0</v>
      </c>
      <c r="BC336" s="162">
        <f t="shared" si="64"/>
        <v>0</v>
      </c>
    </row>
    <row r="337" spans="39:55" ht="10.5" thickTop="1" thickBot="1">
      <c r="AM337" s="162" t="s">
        <v>940</v>
      </c>
      <c r="AN337" s="162" t="s">
        <v>323</v>
      </c>
      <c r="AO337" s="162">
        <v>0</v>
      </c>
      <c r="AP337" s="162">
        <v>0</v>
      </c>
      <c r="AQ337" s="162">
        <v>0</v>
      </c>
      <c r="AR337" s="162">
        <v>0</v>
      </c>
      <c r="AS337" s="162">
        <v>0</v>
      </c>
      <c r="AT337" s="162">
        <v>0</v>
      </c>
      <c r="AU337" s="162">
        <v>0</v>
      </c>
      <c r="AV337" s="162">
        <v>0</v>
      </c>
      <c r="AW337" s="162">
        <f t="shared" si="59"/>
        <v>0</v>
      </c>
      <c r="AX337" s="162">
        <f t="shared" si="65"/>
        <v>0</v>
      </c>
      <c r="AY337" s="163">
        <f t="shared" si="60"/>
        <v>0</v>
      </c>
      <c r="AZ337" s="162">
        <f t="shared" si="61"/>
        <v>29</v>
      </c>
      <c r="BA337" s="162">
        <f t="shared" si="62"/>
        <v>36</v>
      </c>
      <c r="BB337" s="162">
        <f t="shared" si="63"/>
        <v>0</v>
      </c>
      <c r="BC337" s="162">
        <f t="shared" si="64"/>
        <v>0</v>
      </c>
    </row>
    <row r="338" spans="39:55" ht="10.5" thickTop="1" thickBot="1">
      <c r="AM338" s="162" t="s">
        <v>941</v>
      </c>
      <c r="AN338" s="162" t="s">
        <v>324</v>
      </c>
      <c r="AO338" s="162">
        <v>0</v>
      </c>
      <c r="AP338" s="162">
        <v>0</v>
      </c>
      <c r="AQ338" s="162">
        <v>0</v>
      </c>
      <c r="AR338" s="162">
        <v>0</v>
      </c>
      <c r="AS338" s="162">
        <v>0</v>
      </c>
      <c r="AT338" s="162">
        <v>0</v>
      </c>
      <c r="AU338" s="162">
        <v>0</v>
      </c>
      <c r="AV338" s="162">
        <v>0</v>
      </c>
      <c r="AW338" s="162">
        <f t="shared" si="59"/>
        <v>0</v>
      </c>
      <c r="AX338" s="162">
        <f t="shared" si="65"/>
        <v>0</v>
      </c>
      <c r="AY338" s="163">
        <f t="shared" si="60"/>
        <v>0</v>
      </c>
      <c r="AZ338" s="162">
        <f t="shared" si="61"/>
        <v>29</v>
      </c>
      <c r="BA338" s="162">
        <f t="shared" si="62"/>
        <v>36</v>
      </c>
      <c r="BB338" s="162">
        <f t="shared" si="63"/>
        <v>0</v>
      </c>
      <c r="BC338" s="162">
        <f t="shared" si="64"/>
        <v>0</v>
      </c>
    </row>
    <row r="339" spans="39:55" ht="10.5" thickTop="1" thickBot="1">
      <c r="AM339" s="162" t="s">
        <v>942</v>
      </c>
      <c r="AN339" s="162" t="s">
        <v>325</v>
      </c>
      <c r="AO339" s="162">
        <v>0</v>
      </c>
      <c r="AP339" s="162">
        <v>0</v>
      </c>
      <c r="AQ339" s="162">
        <v>0</v>
      </c>
      <c r="AR339" s="162">
        <v>0</v>
      </c>
      <c r="AS339" s="162">
        <v>0</v>
      </c>
      <c r="AT339" s="162">
        <v>0</v>
      </c>
      <c r="AU339" s="162">
        <v>0</v>
      </c>
      <c r="AV339" s="162">
        <v>0</v>
      </c>
      <c r="AW339" s="162">
        <f t="shared" si="59"/>
        <v>0</v>
      </c>
      <c r="AX339" s="162">
        <f t="shared" si="65"/>
        <v>0</v>
      </c>
      <c r="AY339" s="163">
        <f t="shared" si="60"/>
        <v>0</v>
      </c>
      <c r="AZ339" s="162">
        <f t="shared" si="61"/>
        <v>29</v>
      </c>
      <c r="BA339" s="162">
        <f t="shared" si="62"/>
        <v>36</v>
      </c>
      <c r="BB339" s="162">
        <f t="shared" si="63"/>
        <v>0</v>
      </c>
      <c r="BC339" s="162">
        <f t="shared" si="64"/>
        <v>0</v>
      </c>
    </row>
    <row r="340" spans="39:55" ht="10.5" thickTop="1" thickBot="1">
      <c r="AM340" s="162" t="s">
        <v>943</v>
      </c>
      <c r="AN340" s="162" t="s">
        <v>326</v>
      </c>
      <c r="AO340" s="162">
        <v>0</v>
      </c>
      <c r="AP340" s="162">
        <v>0</v>
      </c>
      <c r="AQ340" s="162">
        <v>0</v>
      </c>
      <c r="AR340" s="162">
        <v>0</v>
      </c>
      <c r="AS340" s="162">
        <v>0</v>
      </c>
      <c r="AT340" s="162">
        <v>5</v>
      </c>
      <c r="AU340" s="162">
        <v>0</v>
      </c>
      <c r="AV340" s="162">
        <v>3</v>
      </c>
      <c r="AW340" s="162">
        <f t="shared" si="59"/>
        <v>0</v>
      </c>
      <c r="AX340" s="162">
        <f t="shared" si="65"/>
        <v>8</v>
      </c>
      <c r="AY340" s="163">
        <f t="shared" si="60"/>
        <v>8</v>
      </c>
      <c r="AZ340" s="162">
        <f t="shared" si="61"/>
        <v>29</v>
      </c>
      <c r="BA340" s="162">
        <f t="shared" si="62"/>
        <v>16</v>
      </c>
      <c r="BB340" s="162">
        <f t="shared" si="63"/>
        <v>0</v>
      </c>
      <c r="BC340" s="162">
        <f t="shared" si="64"/>
        <v>0</v>
      </c>
    </row>
    <row r="341" spans="39:55" ht="10.5" thickTop="1" thickBot="1">
      <c r="AM341" s="162" t="s">
        <v>944</v>
      </c>
      <c r="AN341" s="162" t="s">
        <v>327</v>
      </c>
      <c r="AO341" s="162">
        <v>0</v>
      </c>
      <c r="AP341" s="162">
        <v>0</v>
      </c>
      <c r="AQ341" s="162">
        <v>0</v>
      </c>
      <c r="AR341" s="162">
        <v>0</v>
      </c>
      <c r="AS341" s="162">
        <v>0</v>
      </c>
      <c r="AT341" s="162">
        <v>0</v>
      </c>
      <c r="AU341" s="162">
        <v>0</v>
      </c>
      <c r="AV341" s="162">
        <v>0</v>
      </c>
      <c r="AW341" s="162">
        <f t="shared" si="59"/>
        <v>0</v>
      </c>
      <c r="AX341" s="162">
        <f t="shared" si="65"/>
        <v>0</v>
      </c>
      <c r="AY341" s="163">
        <f t="shared" si="60"/>
        <v>0</v>
      </c>
      <c r="AZ341" s="162">
        <f t="shared" si="61"/>
        <v>29</v>
      </c>
      <c r="BA341" s="162">
        <f t="shared" si="62"/>
        <v>36</v>
      </c>
      <c r="BB341" s="162">
        <f t="shared" si="63"/>
        <v>0</v>
      </c>
      <c r="BC341" s="162">
        <f t="shared" si="64"/>
        <v>0</v>
      </c>
    </row>
    <row r="342" spans="39:55" ht="10.5" thickTop="1" thickBot="1">
      <c r="AM342" s="162" t="s">
        <v>945</v>
      </c>
      <c r="AN342" s="162" t="s">
        <v>11</v>
      </c>
      <c r="AO342" s="162">
        <v>0</v>
      </c>
      <c r="AP342" s="162">
        <v>0</v>
      </c>
      <c r="AQ342" s="162">
        <v>0</v>
      </c>
      <c r="AR342" s="162">
        <v>0</v>
      </c>
      <c r="AS342" s="162">
        <v>0</v>
      </c>
      <c r="AT342" s="162">
        <v>0</v>
      </c>
      <c r="AU342" s="162">
        <v>0</v>
      </c>
      <c r="AV342" s="162">
        <v>0</v>
      </c>
      <c r="AW342" s="162">
        <f t="shared" si="59"/>
        <v>0</v>
      </c>
      <c r="AX342" s="162">
        <f t="shared" si="65"/>
        <v>0</v>
      </c>
      <c r="AY342" s="163">
        <f t="shared" si="60"/>
        <v>0</v>
      </c>
      <c r="AZ342" s="162">
        <f t="shared" si="61"/>
        <v>29</v>
      </c>
      <c r="BA342" s="162">
        <f t="shared" si="62"/>
        <v>36</v>
      </c>
      <c r="BB342" s="162">
        <f t="shared" si="63"/>
        <v>0</v>
      </c>
      <c r="BC342" s="162">
        <f t="shared" si="64"/>
        <v>0</v>
      </c>
    </row>
    <row r="343" spans="39:55" ht="10.5" thickTop="1" thickBot="1">
      <c r="AM343" s="162" t="s">
        <v>946</v>
      </c>
      <c r="AN343" s="162" t="s">
        <v>328</v>
      </c>
      <c r="AO343" s="162">
        <v>0</v>
      </c>
      <c r="AP343" s="162">
        <v>0</v>
      </c>
      <c r="AQ343" s="162">
        <v>0</v>
      </c>
      <c r="AR343" s="162">
        <v>0</v>
      </c>
      <c r="AS343" s="162">
        <v>0</v>
      </c>
      <c r="AT343" s="162">
        <v>0</v>
      </c>
      <c r="AU343" s="162">
        <v>0</v>
      </c>
      <c r="AV343" s="162">
        <v>0</v>
      </c>
      <c r="AW343" s="162">
        <f t="shared" si="59"/>
        <v>0</v>
      </c>
      <c r="AX343" s="162">
        <f t="shared" si="65"/>
        <v>0</v>
      </c>
      <c r="AY343" s="163">
        <f t="shared" si="60"/>
        <v>0</v>
      </c>
      <c r="AZ343" s="162">
        <f t="shared" si="61"/>
        <v>29</v>
      </c>
      <c r="BA343" s="162">
        <f t="shared" si="62"/>
        <v>36</v>
      </c>
      <c r="BB343" s="162">
        <f t="shared" si="63"/>
        <v>0</v>
      </c>
      <c r="BC343" s="162">
        <f t="shared" si="64"/>
        <v>0</v>
      </c>
    </row>
    <row r="344" spans="39:55" ht="10.5" thickTop="1" thickBot="1">
      <c r="AM344" s="162" t="s">
        <v>947</v>
      </c>
      <c r="AN344" s="162" t="s">
        <v>329</v>
      </c>
      <c r="AO344" s="162">
        <v>0</v>
      </c>
      <c r="AP344" s="162">
        <v>0</v>
      </c>
      <c r="AQ344" s="162">
        <v>0</v>
      </c>
      <c r="AR344" s="162">
        <v>0</v>
      </c>
      <c r="AS344" s="162">
        <v>0</v>
      </c>
      <c r="AT344" s="162">
        <v>0</v>
      </c>
      <c r="AU344" s="162">
        <v>0</v>
      </c>
      <c r="AV344" s="162">
        <v>0</v>
      </c>
      <c r="AW344" s="162">
        <f t="shared" si="59"/>
        <v>0</v>
      </c>
      <c r="AX344" s="162">
        <f t="shared" si="65"/>
        <v>0</v>
      </c>
      <c r="AY344" s="163">
        <f t="shared" si="60"/>
        <v>0</v>
      </c>
      <c r="AZ344" s="162">
        <f t="shared" si="61"/>
        <v>29</v>
      </c>
      <c r="BA344" s="162">
        <f t="shared" si="62"/>
        <v>36</v>
      </c>
      <c r="BB344" s="162">
        <f t="shared" si="63"/>
        <v>0</v>
      </c>
      <c r="BC344" s="162">
        <f t="shared" si="64"/>
        <v>0</v>
      </c>
    </row>
    <row r="345" spans="39:55" ht="10.5" thickTop="1" thickBot="1">
      <c r="AM345" s="162" t="s">
        <v>948</v>
      </c>
      <c r="AN345" s="162" t="s">
        <v>330</v>
      </c>
      <c r="AO345" s="162">
        <v>0</v>
      </c>
      <c r="AP345" s="162">
        <v>0</v>
      </c>
      <c r="AQ345" s="162">
        <v>0</v>
      </c>
      <c r="AR345" s="162">
        <v>0</v>
      </c>
      <c r="AS345" s="162">
        <v>0</v>
      </c>
      <c r="AT345" s="162">
        <v>0</v>
      </c>
      <c r="AU345" s="162">
        <v>0</v>
      </c>
      <c r="AV345" s="162">
        <v>0</v>
      </c>
      <c r="AW345" s="162">
        <f t="shared" si="59"/>
        <v>0</v>
      </c>
      <c r="AX345" s="162">
        <f t="shared" si="65"/>
        <v>0</v>
      </c>
      <c r="AY345" s="163">
        <f t="shared" si="60"/>
        <v>0</v>
      </c>
      <c r="AZ345" s="162">
        <f t="shared" si="61"/>
        <v>29</v>
      </c>
      <c r="BA345" s="162">
        <f t="shared" si="62"/>
        <v>36</v>
      </c>
      <c r="BB345" s="162">
        <f t="shared" si="63"/>
        <v>0</v>
      </c>
      <c r="BC345" s="162">
        <f t="shared" si="64"/>
        <v>0</v>
      </c>
    </row>
    <row r="346" spans="39:55" ht="10.5" thickTop="1" thickBot="1">
      <c r="AM346" s="162" t="s">
        <v>949</v>
      </c>
      <c r="AN346" s="162" t="s">
        <v>331</v>
      </c>
      <c r="AO346" s="162">
        <v>0</v>
      </c>
      <c r="AP346" s="162">
        <v>0</v>
      </c>
      <c r="AQ346" s="162">
        <v>0</v>
      </c>
      <c r="AR346" s="162">
        <v>0</v>
      </c>
      <c r="AS346" s="162">
        <v>0</v>
      </c>
      <c r="AT346" s="162">
        <v>0</v>
      </c>
      <c r="AU346" s="162">
        <v>0</v>
      </c>
      <c r="AV346" s="162">
        <v>0</v>
      </c>
      <c r="AW346" s="162">
        <f t="shared" si="59"/>
        <v>0</v>
      </c>
      <c r="AX346" s="162">
        <f t="shared" si="65"/>
        <v>0</v>
      </c>
      <c r="AY346" s="163">
        <f t="shared" si="60"/>
        <v>0</v>
      </c>
      <c r="AZ346" s="162">
        <f t="shared" si="61"/>
        <v>29</v>
      </c>
      <c r="BA346" s="162">
        <f t="shared" si="62"/>
        <v>36</v>
      </c>
      <c r="BB346" s="162">
        <f t="shared" si="63"/>
        <v>0</v>
      </c>
      <c r="BC346" s="162">
        <f t="shared" si="64"/>
        <v>0</v>
      </c>
    </row>
    <row r="347" spans="39:55" ht="10.5" thickTop="1" thickBot="1">
      <c r="AM347" s="162" t="s">
        <v>950</v>
      </c>
      <c r="AN347" s="162" t="s">
        <v>332</v>
      </c>
      <c r="AO347" s="162">
        <v>0</v>
      </c>
      <c r="AP347" s="162">
        <v>0</v>
      </c>
      <c r="AQ347" s="162">
        <v>0</v>
      </c>
      <c r="AR347" s="162">
        <v>0</v>
      </c>
      <c r="AS347" s="162">
        <v>0</v>
      </c>
      <c r="AT347" s="162">
        <v>0</v>
      </c>
      <c r="AU347" s="162">
        <v>0</v>
      </c>
      <c r="AV347" s="162">
        <v>0</v>
      </c>
      <c r="AW347" s="162">
        <f t="shared" si="59"/>
        <v>0</v>
      </c>
      <c r="AX347" s="162">
        <f t="shared" si="65"/>
        <v>0</v>
      </c>
      <c r="AY347" s="163">
        <f t="shared" si="60"/>
        <v>0</v>
      </c>
      <c r="AZ347" s="162">
        <f t="shared" si="61"/>
        <v>29</v>
      </c>
      <c r="BA347" s="162">
        <f t="shared" si="62"/>
        <v>36</v>
      </c>
      <c r="BB347" s="162">
        <f t="shared" si="63"/>
        <v>0</v>
      </c>
      <c r="BC347" s="162">
        <f t="shared" si="64"/>
        <v>0</v>
      </c>
    </row>
    <row r="348" spans="39:55" ht="10.5" thickTop="1" thickBot="1">
      <c r="AM348" s="162" t="s">
        <v>951</v>
      </c>
      <c r="AN348" s="162" t="s">
        <v>333</v>
      </c>
      <c r="AO348" s="162">
        <v>0</v>
      </c>
      <c r="AP348" s="162">
        <v>0</v>
      </c>
      <c r="AQ348" s="162">
        <v>0</v>
      </c>
      <c r="AR348" s="162">
        <v>0</v>
      </c>
      <c r="AS348" s="162">
        <v>0</v>
      </c>
      <c r="AT348" s="162">
        <v>0</v>
      </c>
      <c r="AU348" s="162">
        <v>0</v>
      </c>
      <c r="AV348" s="162">
        <v>0</v>
      </c>
      <c r="AW348" s="162">
        <f t="shared" si="59"/>
        <v>0</v>
      </c>
      <c r="AX348" s="162">
        <f t="shared" si="65"/>
        <v>0</v>
      </c>
      <c r="AY348" s="163">
        <f t="shared" si="60"/>
        <v>0</v>
      </c>
      <c r="AZ348" s="162">
        <f t="shared" si="61"/>
        <v>29</v>
      </c>
      <c r="BA348" s="162">
        <f t="shared" si="62"/>
        <v>36</v>
      </c>
      <c r="BB348" s="162">
        <f t="shared" si="63"/>
        <v>0</v>
      </c>
      <c r="BC348" s="162">
        <f t="shared" si="64"/>
        <v>0</v>
      </c>
    </row>
    <row r="349" spans="39:55" ht="10.5" thickTop="1" thickBot="1">
      <c r="AM349" s="162" t="s">
        <v>952</v>
      </c>
      <c r="AN349" s="162" t="s">
        <v>334</v>
      </c>
      <c r="AO349" s="162">
        <v>0</v>
      </c>
      <c r="AP349" s="162">
        <v>0</v>
      </c>
      <c r="AQ349" s="162">
        <v>0</v>
      </c>
      <c r="AR349" s="162">
        <v>0</v>
      </c>
      <c r="AS349" s="162">
        <v>0</v>
      </c>
      <c r="AT349" s="162">
        <v>0</v>
      </c>
      <c r="AU349" s="162">
        <v>0</v>
      </c>
      <c r="AV349" s="162">
        <v>0</v>
      </c>
      <c r="AW349" s="162">
        <f t="shared" si="59"/>
        <v>0</v>
      </c>
      <c r="AX349" s="162">
        <f t="shared" si="65"/>
        <v>0</v>
      </c>
      <c r="AY349" s="163">
        <f t="shared" si="60"/>
        <v>0</v>
      </c>
      <c r="AZ349" s="162">
        <f t="shared" si="61"/>
        <v>29</v>
      </c>
      <c r="BA349" s="162">
        <f t="shared" si="62"/>
        <v>36</v>
      </c>
      <c r="BB349" s="162">
        <f t="shared" ref="BB349" si="66">IF(AZ349=1,32,IF(AZ349=2,28,IF(AZ349=3,24,IF(AZ349=4,20,IF(AZ349=5,16,IF(AZ349=6,12,IF(AZ349=7,8,IF(AZ349=8,4,0))))))))</f>
        <v>0</v>
      </c>
      <c r="BC349" s="162">
        <f t="shared" ref="BC349" si="67">IF(BA349=1,32,IF(BA349=2,28,IF(BA349=3,24,IF(BA349=4,20,IF(BA349=5,16,IF(BA349=6,12,IF(BA349=7,8,IF(BA349=8,4,0))))))))</f>
        <v>0</v>
      </c>
    </row>
    <row r="350" spans="39:55" ht="10" thickTop="1">
      <c r="AM350" s="171"/>
      <c r="AN350" s="172"/>
      <c r="AO350" s="160">
        <v>120</v>
      </c>
      <c r="AP350" s="161">
        <v>120</v>
      </c>
      <c r="AQ350" s="161">
        <v>120</v>
      </c>
      <c r="AR350" s="161">
        <v>120</v>
      </c>
      <c r="AS350" s="161">
        <v>120</v>
      </c>
      <c r="AT350" s="161">
        <v>120</v>
      </c>
      <c r="AU350" s="161">
        <v>120</v>
      </c>
      <c r="AV350" s="161">
        <v>120</v>
      </c>
      <c r="AW350" s="160">
        <f t="shared" si="59"/>
        <v>480</v>
      </c>
      <c r="AX350" s="160">
        <f t="shared" si="65"/>
        <v>480</v>
      </c>
      <c r="AY350" s="161">
        <f t="shared" si="60"/>
        <v>960</v>
      </c>
    </row>
    <row r="351" spans="39:55">
      <c r="AM351" s="173"/>
      <c r="AN351" s="164"/>
    </row>
    <row r="352" spans="39:55">
      <c r="AM352" s="173"/>
      <c r="AN352" s="164"/>
    </row>
    <row r="353" spans="39:40">
      <c r="AM353" s="173"/>
      <c r="AN353" s="164"/>
    </row>
    <row r="354" spans="39:40">
      <c r="AM354" s="173"/>
      <c r="AN354" s="164"/>
    </row>
    <row r="355" spans="39:40">
      <c r="AM355" s="173"/>
      <c r="AN355" s="164"/>
    </row>
    <row r="356" spans="39:40">
      <c r="AM356" s="173"/>
      <c r="AN356" s="164"/>
    </row>
    <row r="357" spans="39:40">
      <c r="AM357" s="173"/>
      <c r="AN357" s="164"/>
    </row>
    <row r="358" spans="39:40">
      <c r="AM358" s="173"/>
      <c r="AN358" s="164"/>
    </row>
    <row r="359" spans="39:40">
      <c r="AM359" s="173"/>
      <c r="AN359" s="164"/>
    </row>
    <row r="360" spans="39:40">
      <c r="AM360" s="173"/>
      <c r="AN360" s="164"/>
    </row>
    <row r="361" spans="39:40">
      <c r="AM361" s="173"/>
      <c r="AN361" s="164"/>
    </row>
    <row r="362" spans="39:40" ht="10" thickBot="1">
      <c r="AM362" s="174"/>
      <c r="AN362" s="175"/>
    </row>
  </sheetData>
  <sortState xmlns:xlrd2="http://schemas.microsoft.com/office/spreadsheetml/2017/richdata2" ref="AJ3:AL17">
    <sortCondition ref="AJ3:AJ17"/>
  </sortState>
  <conditionalFormatting sqref="D3:E17">
    <cfRule type="expression" dxfId="60" priority="9">
      <formula>B3=B4</formula>
    </cfRule>
  </conditionalFormatting>
  <conditionalFormatting sqref="I3:J17">
    <cfRule type="expression" dxfId="59" priority="8">
      <formula>G3=G4</formula>
    </cfRule>
  </conditionalFormatting>
  <conditionalFormatting sqref="N3:O17">
    <cfRule type="expression" dxfId="58" priority="7">
      <formula>L3=L4</formula>
    </cfRule>
  </conditionalFormatting>
  <conditionalFormatting sqref="S3:T17">
    <cfRule type="expression" dxfId="57" priority="6">
      <formula>Q3=Q4</formula>
    </cfRule>
  </conditionalFormatting>
  <conditionalFormatting sqref="X3:Y17">
    <cfRule type="expression" dxfId="56" priority="5">
      <formula>V3=V4</formula>
    </cfRule>
  </conditionalFormatting>
  <conditionalFormatting sqref="AC3:AD17">
    <cfRule type="expression" dxfId="55" priority="4">
      <formula>AA3=AA4</formula>
    </cfRule>
  </conditionalFormatting>
  <conditionalFormatting sqref="AH3:AI17">
    <cfRule type="expression" dxfId="54" priority="3">
      <formula>AF3=AF4</formula>
    </cfRule>
  </conditionalFormatting>
  <conditionalFormatting sqref="AM3:AM17">
    <cfRule type="expression" dxfId="53" priority="2">
      <formula>AK3=AK4</formula>
    </cfRule>
  </conditionalFormatting>
  <conditionalFormatting sqref="AN4:AN349">
    <cfRule type="expression" dxfId="52" priority="19">
      <formula>$AY4&gt;0</formula>
    </cfRule>
  </conditionalFormatting>
  <conditionalFormatting sqref="AO359:AO364">
    <cfRule type="cellIs" dxfId="51" priority="66" operator="greaterThan">
      <formula>0</formula>
    </cfRule>
    <cfRule type="cellIs" dxfId="50" priority="67" operator="greaterThan">
      <formula>0</formula>
    </cfRule>
  </conditionalFormatting>
  <conditionalFormatting sqref="AO3:AV349">
    <cfRule type="cellIs" dxfId="49" priority="28" operator="greaterThan">
      <formula>0</formula>
    </cfRule>
  </conditionalFormatting>
  <conditionalFormatting sqref="AW4:AY350">
    <cfRule type="cellIs" dxfId="48" priority="1" operator="greaterThan">
      <formula>0</formula>
    </cfRule>
  </conditionalFormatting>
  <conditionalFormatting sqref="BB4:BC349">
    <cfRule type="cellIs" dxfId="47" priority="1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37A3-EC82-4C07-A47F-3F506C234F13}">
  <sheetPr>
    <tabColor rgb="FFC00000"/>
  </sheetPr>
  <dimension ref="B1:O348"/>
  <sheetViews>
    <sheetView tabSelected="1" zoomScale="96" zoomScaleNormal="96" workbookViewId="0">
      <pane ySplit="1" topLeftCell="A2" activePane="bottomLeft" state="frozen"/>
      <selection activeCell="F6" sqref="F6"/>
      <selection pane="bottomLeft" activeCell="F6" sqref="F6"/>
    </sheetView>
  </sheetViews>
  <sheetFormatPr baseColWidth="10" defaultRowHeight="14.5" outlineLevelCol="1"/>
  <cols>
    <col min="1" max="1" width="6.6328125" customWidth="1"/>
    <col min="2" max="2" width="11.54296875" hidden="1" customWidth="1" outlineLevel="1"/>
    <col min="3" max="3" width="33.453125" style="1" hidden="1" customWidth="1" outlineLevel="1"/>
    <col min="4" max="4" width="5.81640625" style="1" customWidth="1" collapsed="1"/>
    <col min="5" max="6" width="5.81640625" style="1" customWidth="1"/>
    <col min="7" max="7" width="33.6328125" style="1" bestFit="1" customWidth="1"/>
    <col min="8" max="8" width="7.81640625" customWidth="1"/>
    <col min="9" max="9" width="8.1796875" style="1" bestFit="1" customWidth="1"/>
    <col min="10" max="10" width="9" style="1" bestFit="1" customWidth="1"/>
    <col min="11" max="11" width="6.81640625" style="1" bestFit="1" customWidth="1"/>
    <col min="12" max="12" width="8.453125" style="35" bestFit="1" customWidth="1"/>
    <col min="13" max="14" width="8.453125" style="1" customWidth="1"/>
    <col min="15" max="15" width="11.54296875" style="1"/>
  </cols>
  <sheetData>
    <row r="1" spans="2:14" ht="30" thickTop="1" thickBot="1">
      <c r="F1" s="6" t="s">
        <v>359</v>
      </c>
      <c r="G1" s="6"/>
      <c r="H1" s="147" t="s">
        <v>1586</v>
      </c>
      <c r="I1" s="148" t="s">
        <v>1587</v>
      </c>
      <c r="J1" s="148" t="s">
        <v>1588</v>
      </c>
      <c r="K1" s="148" t="s">
        <v>1589</v>
      </c>
      <c r="L1" s="149" t="s">
        <v>1590</v>
      </c>
      <c r="M1" s="148" t="s">
        <v>1591</v>
      </c>
      <c r="N1" s="148" t="s">
        <v>1592</v>
      </c>
    </row>
    <row r="2" spans="2:14" ht="15.5" thickTop="1" thickBot="1">
      <c r="B2" s="5" t="s">
        <v>591</v>
      </c>
      <c r="C2" s="1" t="s">
        <v>350</v>
      </c>
      <c r="F2" s="49" t="str">
        <f t="shared" ref="F2:F65" si="0">IF(H2=0,"",RANK(H2,$H$2:$H$347))</f>
        <v/>
      </c>
      <c r="G2" s="1" t="s">
        <v>350</v>
      </c>
      <c r="H2" s="49">
        <f>SUM(I2:N2)</f>
        <v>0</v>
      </c>
      <c r="I2" s="4">
        <f>VLOOKUP($G2,CLT!$AN:$BC,16,0)</f>
        <v>0</v>
      </c>
      <c r="J2" s="4">
        <f>VLOOKUP($G2,CLT!$AN:$BC,15,0)</f>
        <v>0</v>
      </c>
      <c r="K2" s="4">
        <f>VLOOKUP(B2,CRITF!F:R,13,0)</f>
        <v>0</v>
      </c>
      <c r="L2" s="34">
        <v>0</v>
      </c>
      <c r="M2" s="4">
        <f>VLOOKUP(B2,GPX!$A:$AG,33,0)</f>
        <v>0</v>
      </c>
      <c r="N2" s="4">
        <f>VLOOKUP(B2,FRANCE!$A:$AA,27,0)</f>
        <v>0</v>
      </c>
    </row>
    <row r="3" spans="2:14" ht="15.5" thickTop="1" thickBot="1">
      <c r="B3" t="s">
        <v>592</v>
      </c>
      <c r="C3" s="1" t="s">
        <v>21</v>
      </c>
      <c r="F3" s="49">
        <f t="shared" si="0"/>
        <v>30</v>
      </c>
      <c r="G3" s="1" t="s">
        <v>21</v>
      </c>
      <c r="H3" s="49">
        <f t="shared" ref="H3:H66" si="1">SUM(I3:N3)</f>
        <v>24</v>
      </c>
      <c r="I3" s="4">
        <f>VLOOKUP($G3,CLT!$AN:$BC,16,0)</f>
        <v>0</v>
      </c>
      <c r="J3" s="4">
        <f>VLOOKUP($G3,CLT!$AN:$BC,15,0)</f>
        <v>0</v>
      </c>
      <c r="K3" s="4">
        <f>VLOOKUP(B3,CRITF!F:R,13,0)</f>
        <v>10</v>
      </c>
      <c r="L3" s="34">
        <f>VLOOKUP($B3,BJEU!$A:$E,5,0)</f>
        <v>0</v>
      </c>
      <c r="M3" s="4">
        <f>VLOOKUP(B3,GPX!$A:$AG,33,0)</f>
        <v>14</v>
      </c>
      <c r="N3" s="4">
        <f>VLOOKUP(B3,FRANCE!$A:$AA,27,0)</f>
        <v>0</v>
      </c>
    </row>
    <row r="4" spans="2:14" ht="15.5" thickTop="1" thickBot="1">
      <c r="B4" t="s">
        <v>593</v>
      </c>
      <c r="C4" s="1" t="s">
        <v>34</v>
      </c>
      <c r="F4" s="49" t="str">
        <f t="shared" si="0"/>
        <v/>
      </c>
      <c r="G4" s="1" t="s">
        <v>34</v>
      </c>
      <c r="H4" s="49">
        <f t="shared" si="1"/>
        <v>0</v>
      </c>
      <c r="I4" s="4">
        <f>VLOOKUP($G4,CLT!$AN:$BC,16,0)</f>
        <v>0</v>
      </c>
      <c r="J4" s="4">
        <f>VLOOKUP($G4,CLT!$AN:$BC,15,0)</f>
        <v>0</v>
      </c>
      <c r="K4" s="4">
        <f>VLOOKUP(B4,CRITF!F:R,13,0)</f>
        <v>0</v>
      </c>
      <c r="L4" s="34">
        <f>VLOOKUP($B4,BJEU!$A:$E,5,0)</f>
        <v>0</v>
      </c>
      <c r="M4" s="4">
        <f>VLOOKUP(B4,GPX!$A:$AG,33,0)</f>
        <v>0</v>
      </c>
      <c r="N4" s="4">
        <f>VLOOKUP(B4,FRANCE!$A:$AA,27,0)</f>
        <v>0</v>
      </c>
    </row>
    <row r="5" spans="2:14" ht="15.5" thickTop="1" thickBot="1">
      <c r="B5" t="s">
        <v>594</v>
      </c>
      <c r="C5" s="1" t="s">
        <v>538</v>
      </c>
      <c r="F5" s="49" t="str">
        <f t="shared" si="0"/>
        <v/>
      </c>
      <c r="G5" s="1" t="s">
        <v>538</v>
      </c>
      <c r="H5" s="49">
        <f t="shared" si="1"/>
        <v>0</v>
      </c>
      <c r="I5" s="4">
        <f>VLOOKUP($G5,CLT!$AN:$BC,16,0)</f>
        <v>0</v>
      </c>
      <c r="J5" s="4">
        <f>VLOOKUP($G5,CLT!$AN:$BC,15,0)</f>
        <v>0</v>
      </c>
      <c r="K5" s="4">
        <f>VLOOKUP(B5,CRITF!F:R,13,0)</f>
        <v>0</v>
      </c>
      <c r="L5" s="34">
        <f>VLOOKUP($B5,BJEU!$A:$E,5,0)</f>
        <v>0</v>
      </c>
      <c r="M5" s="4">
        <f>VLOOKUP(B5,GPX!$A:$AG,33,0)</f>
        <v>0</v>
      </c>
      <c r="N5" s="4">
        <f>VLOOKUP(B5,FRANCE!$A:$AA,27,0)</f>
        <v>0</v>
      </c>
    </row>
    <row r="6" spans="2:14" ht="15.5" thickTop="1" thickBot="1">
      <c r="B6" t="s">
        <v>595</v>
      </c>
      <c r="C6" s="1" t="s">
        <v>35</v>
      </c>
      <c r="F6" s="49" t="str">
        <f t="shared" si="0"/>
        <v/>
      </c>
      <c r="G6" s="1" t="s">
        <v>35</v>
      </c>
      <c r="H6" s="49">
        <f t="shared" si="1"/>
        <v>0</v>
      </c>
      <c r="I6" s="4">
        <f>VLOOKUP($G6,CLT!$AN:$BC,16,0)</f>
        <v>0</v>
      </c>
      <c r="J6" s="4">
        <f>VLOOKUP($G6,CLT!$AN:$BC,15,0)</f>
        <v>0</v>
      </c>
      <c r="K6" s="4">
        <f>VLOOKUP(B6,CRITF!F:R,13,0)</f>
        <v>0</v>
      </c>
      <c r="L6" s="34">
        <f>VLOOKUP($B6,BJEU!$A:$E,5,0)</f>
        <v>0</v>
      </c>
      <c r="M6" s="4">
        <f>VLOOKUP(B6,GPX!$A:$AG,33,0)</f>
        <v>0</v>
      </c>
      <c r="N6" s="4">
        <f>VLOOKUP(B6,FRANCE!$A:$AA,27,0)</f>
        <v>0</v>
      </c>
    </row>
    <row r="7" spans="2:14" ht="15.5" thickTop="1" thickBot="1">
      <c r="B7" t="s">
        <v>596</v>
      </c>
      <c r="C7" s="1" t="s">
        <v>36</v>
      </c>
      <c r="F7" s="49" t="str">
        <f t="shared" si="0"/>
        <v/>
      </c>
      <c r="G7" s="1" t="s">
        <v>36</v>
      </c>
      <c r="H7" s="49">
        <f t="shared" si="1"/>
        <v>0</v>
      </c>
      <c r="I7" s="4">
        <f>VLOOKUP($G7,CLT!$AN:$BC,16,0)</f>
        <v>0</v>
      </c>
      <c r="J7" s="4">
        <f>VLOOKUP($G7,CLT!$AN:$BC,15,0)</f>
        <v>0</v>
      </c>
      <c r="K7" s="4">
        <f>VLOOKUP(B7,CRITF!F:R,13,0)</f>
        <v>0</v>
      </c>
      <c r="L7" s="34">
        <f>VLOOKUP($B7,BJEU!$A:$E,5,0)</f>
        <v>0</v>
      </c>
      <c r="M7" s="4">
        <f>VLOOKUP(B7,GPX!$A:$AG,33,0)</f>
        <v>0</v>
      </c>
      <c r="N7" s="4">
        <f>VLOOKUP(B7,FRANCE!$A:$AA,27,0)</f>
        <v>0</v>
      </c>
    </row>
    <row r="8" spans="2:14" ht="15.5" thickTop="1" thickBot="1">
      <c r="B8" t="s">
        <v>597</v>
      </c>
      <c r="C8" s="1" t="s">
        <v>37</v>
      </c>
      <c r="F8" s="49" t="str">
        <f t="shared" si="0"/>
        <v/>
      </c>
      <c r="G8" s="1" t="s">
        <v>37</v>
      </c>
      <c r="H8" s="49">
        <f t="shared" si="1"/>
        <v>0</v>
      </c>
      <c r="I8" s="4">
        <f>VLOOKUP($G8,CLT!$AN:$BC,16,0)</f>
        <v>0</v>
      </c>
      <c r="J8" s="4">
        <f>VLOOKUP($G8,CLT!$AN:$BC,15,0)</f>
        <v>0</v>
      </c>
      <c r="K8" s="4">
        <f>VLOOKUP(B8,CRITF!F:R,13,0)</f>
        <v>0</v>
      </c>
      <c r="L8" s="34">
        <f>VLOOKUP($B8,BJEU!$A:$E,5,0)</f>
        <v>0</v>
      </c>
      <c r="M8" s="4">
        <f>VLOOKUP(B8,GPX!$A:$AG,33,0)</f>
        <v>0</v>
      </c>
      <c r="N8" s="4">
        <f>VLOOKUP(B8,FRANCE!$A:$AA,27,0)</f>
        <v>0</v>
      </c>
    </row>
    <row r="9" spans="2:14" ht="15.5" thickTop="1" thickBot="1">
      <c r="B9" t="s">
        <v>598</v>
      </c>
      <c r="C9" s="1" t="s">
        <v>38</v>
      </c>
      <c r="F9" s="49" t="str">
        <f t="shared" si="0"/>
        <v/>
      </c>
      <c r="G9" s="1" t="s">
        <v>38</v>
      </c>
      <c r="H9" s="49">
        <f t="shared" si="1"/>
        <v>0</v>
      </c>
      <c r="I9" s="4">
        <f>VLOOKUP($G9,CLT!$AN:$BC,16,0)</f>
        <v>0</v>
      </c>
      <c r="J9" s="4">
        <f>VLOOKUP($G9,CLT!$AN:$BC,15,0)</f>
        <v>0</v>
      </c>
      <c r="K9" s="4">
        <f>VLOOKUP(B9,CRITF!F:R,13,0)</f>
        <v>0</v>
      </c>
      <c r="L9" s="34">
        <f>VLOOKUP($B9,BJEU!$A:$E,5,0)</f>
        <v>0</v>
      </c>
      <c r="M9" s="4">
        <f>VLOOKUP(B9,GPX!$A:$AG,33,0)</f>
        <v>0</v>
      </c>
      <c r="N9" s="4">
        <f>VLOOKUP(B9,FRANCE!$A:$AA,27,0)</f>
        <v>0</v>
      </c>
    </row>
    <row r="10" spans="2:14" ht="15.5" thickTop="1" thickBot="1">
      <c r="B10" t="s">
        <v>599</v>
      </c>
      <c r="C10" s="1" t="s">
        <v>39</v>
      </c>
      <c r="F10" s="49" t="str">
        <f t="shared" si="0"/>
        <v/>
      </c>
      <c r="G10" s="1" t="s">
        <v>39</v>
      </c>
      <c r="H10" s="49">
        <f t="shared" si="1"/>
        <v>0</v>
      </c>
      <c r="I10" s="4">
        <f>VLOOKUP($G10,CLT!$AN:$BC,16,0)</f>
        <v>0</v>
      </c>
      <c r="J10" s="4">
        <f>VLOOKUP($G10,CLT!$AN:$BC,15,0)</f>
        <v>0</v>
      </c>
      <c r="K10" s="4">
        <f>VLOOKUP(B10,CRITF!F:R,13,0)</f>
        <v>0</v>
      </c>
      <c r="L10" s="34">
        <f>VLOOKUP($B10,BJEU!$A:$E,5,0)</f>
        <v>0</v>
      </c>
      <c r="M10" s="4">
        <f>VLOOKUP(B10,GPX!$A:$AG,33,0)</f>
        <v>0</v>
      </c>
      <c r="N10" s="4">
        <f>VLOOKUP(B10,FRANCE!$A:$AA,27,0)</f>
        <v>0</v>
      </c>
    </row>
    <row r="11" spans="2:14" ht="15.5" thickTop="1" thickBot="1">
      <c r="B11" t="s">
        <v>600</v>
      </c>
      <c r="C11" s="1" t="s">
        <v>41</v>
      </c>
      <c r="F11" s="49" t="str">
        <f t="shared" si="0"/>
        <v/>
      </c>
      <c r="G11" s="1" t="s">
        <v>41</v>
      </c>
      <c r="H11" s="49">
        <f t="shared" si="1"/>
        <v>0</v>
      </c>
      <c r="I11" s="4">
        <f>VLOOKUP($G11,CLT!$AN:$BC,16,0)</f>
        <v>0</v>
      </c>
      <c r="J11" s="4">
        <f>VLOOKUP($G11,CLT!$AN:$BC,15,0)</f>
        <v>0</v>
      </c>
      <c r="K11" s="4">
        <f>VLOOKUP(B11,CRITF!F:R,13,0)</f>
        <v>0</v>
      </c>
      <c r="L11" s="34">
        <f>VLOOKUP($B11,BJEU!$A:$E,5,0)</f>
        <v>0</v>
      </c>
      <c r="M11" s="4">
        <f>VLOOKUP(B11,GPX!$A:$AG,33,0)</f>
        <v>0</v>
      </c>
      <c r="N11" s="4">
        <f>VLOOKUP(B11,FRANCE!$A:$AA,27,0)</f>
        <v>0</v>
      </c>
    </row>
    <row r="12" spans="2:14" ht="15.5" thickTop="1" thickBot="1">
      <c r="B12" t="s">
        <v>601</v>
      </c>
      <c r="C12" s="1" t="s">
        <v>42</v>
      </c>
      <c r="F12" s="49" t="str">
        <f t="shared" si="0"/>
        <v/>
      </c>
      <c r="G12" s="1" t="s">
        <v>42</v>
      </c>
      <c r="H12" s="49">
        <f t="shared" si="1"/>
        <v>0</v>
      </c>
      <c r="I12" s="4">
        <f>VLOOKUP($G12,CLT!$AN:$BC,16,0)</f>
        <v>0</v>
      </c>
      <c r="J12" s="4">
        <f>VLOOKUP($G12,CLT!$AN:$BC,15,0)</f>
        <v>0</v>
      </c>
      <c r="K12" s="4">
        <f>VLOOKUP(B12,CRITF!F:R,13,0)</f>
        <v>0</v>
      </c>
      <c r="L12" s="34">
        <f>VLOOKUP($B12,BJEU!$A:$E,5,0)</f>
        <v>0</v>
      </c>
      <c r="M12" s="4">
        <f>VLOOKUP(B12,GPX!$A:$AG,33,0)</f>
        <v>0</v>
      </c>
      <c r="N12" s="4">
        <f>VLOOKUP(B12,FRANCE!$A:$AA,27,0)</f>
        <v>0</v>
      </c>
    </row>
    <row r="13" spans="2:14" ht="15.5" thickTop="1" thickBot="1">
      <c r="B13" t="s">
        <v>602</v>
      </c>
      <c r="C13" s="1" t="s">
        <v>43</v>
      </c>
      <c r="F13" s="49" t="str">
        <f t="shared" si="0"/>
        <v/>
      </c>
      <c r="G13" s="1" t="s">
        <v>43</v>
      </c>
      <c r="H13" s="49">
        <f t="shared" si="1"/>
        <v>0</v>
      </c>
      <c r="I13" s="4">
        <f>VLOOKUP($G13,CLT!$AN:$BC,16,0)</f>
        <v>0</v>
      </c>
      <c r="J13" s="4">
        <f>VLOOKUP($G13,CLT!$AN:$BC,15,0)</f>
        <v>0</v>
      </c>
      <c r="K13" s="4">
        <f>VLOOKUP(B13,CRITF!F:R,13,0)</f>
        <v>0</v>
      </c>
      <c r="L13" s="34">
        <f>VLOOKUP($B13,BJEU!$A:$E,5,0)</f>
        <v>0</v>
      </c>
      <c r="M13" s="4">
        <f>VLOOKUP(B13,GPX!$A:$AG,33,0)</f>
        <v>0</v>
      </c>
      <c r="N13" s="4">
        <f>VLOOKUP(B13,FRANCE!$A:$AA,27,0)</f>
        <v>0</v>
      </c>
    </row>
    <row r="14" spans="2:14" ht="15.5" thickTop="1" thickBot="1">
      <c r="B14" t="s">
        <v>603</v>
      </c>
      <c r="C14" s="1" t="s">
        <v>18</v>
      </c>
      <c r="F14" s="49" t="str">
        <f t="shared" si="0"/>
        <v/>
      </c>
      <c r="G14" s="1" t="s">
        <v>18</v>
      </c>
      <c r="H14" s="49">
        <f t="shared" si="1"/>
        <v>0</v>
      </c>
      <c r="I14" s="4">
        <f>VLOOKUP($G14,CLT!$AN:$BC,16,0)</f>
        <v>0</v>
      </c>
      <c r="J14" s="4">
        <f>VLOOKUP($G14,CLT!$AN:$BC,15,0)</f>
        <v>0</v>
      </c>
      <c r="K14" s="4">
        <f>VLOOKUP(B14,CRITF!F:R,13,0)</f>
        <v>0</v>
      </c>
      <c r="L14" s="34">
        <f>VLOOKUP($B14,BJEU!$A:$E,5,0)</f>
        <v>0</v>
      </c>
      <c r="M14" s="4">
        <f>VLOOKUP(B14,GPX!$A:$AG,33,0)</f>
        <v>0</v>
      </c>
      <c r="N14" s="4">
        <f>VLOOKUP(B14,FRANCE!$A:$AA,27,0)</f>
        <v>0</v>
      </c>
    </row>
    <row r="15" spans="2:14" ht="15.5" thickTop="1" thickBot="1">
      <c r="B15" t="s">
        <v>604</v>
      </c>
      <c r="C15" s="1" t="s">
        <v>44</v>
      </c>
      <c r="F15" s="49" t="str">
        <f t="shared" si="0"/>
        <v/>
      </c>
      <c r="G15" s="1" t="s">
        <v>44</v>
      </c>
      <c r="H15" s="49">
        <f t="shared" si="1"/>
        <v>0</v>
      </c>
      <c r="I15" s="4">
        <f>VLOOKUP($G15,CLT!$AN:$BC,16,0)</f>
        <v>0</v>
      </c>
      <c r="J15" s="4">
        <f>VLOOKUP($G15,CLT!$AN:$BC,15,0)</f>
        <v>0</v>
      </c>
      <c r="K15" s="4">
        <f>VLOOKUP(B15,CRITF!F:R,13,0)</f>
        <v>0</v>
      </c>
      <c r="L15" s="34">
        <f>VLOOKUP($B15,BJEU!$A:$E,5,0)</f>
        <v>0</v>
      </c>
      <c r="M15" s="4">
        <f>VLOOKUP(B15,GPX!$A:$AG,33,0)</f>
        <v>0</v>
      </c>
      <c r="N15" s="4">
        <f>VLOOKUP(B15,FRANCE!$A:$AA,27,0)</f>
        <v>0</v>
      </c>
    </row>
    <row r="16" spans="2:14" ht="15.5" thickTop="1" thickBot="1">
      <c r="B16" t="s">
        <v>605</v>
      </c>
      <c r="C16" s="1" t="s">
        <v>606</v>
      </c>
      <c r="F16" s="49" t="str">
        <f t="shared" si="0"/>
        <v/>
      </c>
      <c r="G16" s="1" t="s">
        <v>606</v>
      </c>
      <c r="H16" s="49">
        <f t="shared" si="1"/>
        <v>0</v>
      </c>
      <c r="I16" s="4">
        <f>VLOOKUP($G16,CLT!$AN:$BC,16,0)</f>
        <v>0</v>
      </c>
      <c r="J16" s="4">
        <f>VLOOKUP($G16,CLT!$AN:$BC,15,0)</f>
        <v>0</v>
      </c>
      <c r="K16" s="4">
        <f>VLOOKUP(B16,CRITF!F:R,13,0)</f>
        <v>0</v>
      </c>
      <c r="L16" s="34">
        <f>VLOOKUP($B16,BJEU!$A:$E,5,0)</f>
        <v>0</v>
      </c>
      <c r="M16" s="4">
        <f>VLOOKUP(B16,GPX!$A:$AG,33,0)</f>
        <v>0</v>
      </c>
      <c r="N16" s="4">
        <f>VLOOKUP(B16,FRANCE!$A:$AA,27,0)</f>
        <v>0</v>
      </c>
    </row>
    <row r="17" spans="2:14" ht="15.5" thickTop="1" thickBot="1">
      <c r="B17" t="s">
        <v>607</v>
      </c>
      <c r="C17" s="1" t="s">
        <v>45</v>
      </c>
      <c r="F17" s="49" t="str">
        <f t="shared" si="0"/>
        <v/>
      </c>
      <c r="G17" s="1" t="s">
        <v>45</v>
      </c>
      <c r="H17" s="49">
        <f t="shared" si="1"/>
        <v>0</v>
      </c>
      <c r="I17" s="4">
        <f>VLOOKUP($G17,CLT!$AN:$BC,16,0)</f>
        <v>0</v>
      </c>
      <c r="J17" s="4">
        <f>VLOOKUP($G17,CLT!$AN:$BC,15,0)</f>
        <v>0</v>
      </c>
      <c r="K17" s="4">
        <f>VLOOKUP(B17,CRITF!F:R,13,0)</f>
        <v>0</v>
      </c>
      <c r="L17" s="34">
        <f>VLOOKUP($B17,BJEU!$A:$E,5,0)</f>
        <v>0</v>
      </c>
      <c r="M17" s="4">
        <f>VLOOKUP(B17,GPX!$A:$AG,33,0)</f>
        <v>0</v>
      </c>
      <c r="N17" s="4">
        <f>VLOOKUP(B17,FRANCE!$A:$AA,27,0)</f>
        <v>0</v>
      </c>
    </row>
    <row r="18" spans="2:14" ht="15.5" thickTop="1" thickBot="1">
      <c r="B18" t="s">
        <v>608</v>
      </c>
      <c r="C18" s="1" t="s">
        <v>46</v>
      </c>
      <c r="F18" s="49" t="str">
        <f t="shared" si="0"/>
        <v/>
      </c>
      <c r="G18" s="1" t="s">
        <v>46</v>
      </c>
      <c r="H18" s="49">
        <f t="shared" si="1"/>
        <v>0</v>
      </c>
      <c r="I18" s="4">
        <f>VLOOKUP($G18,CLT!$AN:$BC,16,0)</f>
        <v>0</v>
      </c>
      <c r="J18" s="4">
        <f>VLOOKUP($G18,CLT!$AN:$BC,15,0)</f>
        <v>0</v>
      </c>
      <c r="K18" s="4">
        <f>VLOOKUP(B18,CRITF!F:R,13,0)</f>
        <v>0</v>
      </c>
      <c r="L18" s="34">
        <f>VLOOKUP($B18,BJEU!$A:$E,5,0)</f>
        <v>0</v>
      </c>
      <c r="M18" s="4">
        <f>VLOOKUP(B18,GPX!$A:$AG,33,0)</f>
        <v>0</v>
      </c>
      <c r="N18" s="4">
        <f>VLOOKUP(B18,FRANCE!$A:$AA,27,0)</f>
        <v>0</v>
      </c>
    </row>
    <row r="19" spans="2:14" ht="15.5" thickTop="1" thickBot="1">
      <c r="B19" t="s">
        <v>609</v>
      </c>
      <c r="C19" s="1" t="s">
        <v>47</v>
      </c>
      <c r="F19" s="49" t="str">
        <f t="shared" si="0"/>
        <v/>
      </c>
      <c r="G19" s="1" t="s">
        <v>47</v>
      </c>
      <c r="H19" s="49">
        <f t="shared" si="1"/>
        <v>0</v>
      </c>
      <c r="I19" s="4">
        <f>VLOOKUP($G19,CLT!$AN:$BC,16,0)</f>
        <v>0</v>
      </c>
      <c r="J19" s="4">
        <f>VLOOKUP($G19,CLT!$AN:$BC,15,0)</f>
        <v>0</v>
      </c>
      <c r="K19" s="4">
        <f>VLOOKUP(B19,CRITF!F:R,13,0)</f>
        <v>0</v>
      </c>
      <c r="L19" s="34">
        <f>VLOOKUP($B19,BJEU!$A:$E,5,0)</f>
        <v>0</v>
      </c>
      <c r="M19" s="4">
        <f>VLOOKUP(B19,GPX!$A:$AG,33,0)</f>
        <v>0</v>
      </c>
      <c r="N19" s="4">
        <f>VLOOKUP(B19,FRANCE!$A:$AA,27,0)</f>
        <v>0</v>
      </c>
    </row>
    <row r="20" spans="2:14" ht="15.5" thickTop="1" thickBot="1">
      <c r="B20" t="s">
        <v>610</v>
      </c>
      <c r="C20" s="1" t="s">
        <v>48</v>
      </c>
      <c r="F20" s="49" t="str">
        <f t="shared" si="0"/>
        <v/>
      </c>
      <c r="G20" s="1" t="s">
        <v>48</v>
      </c>
      <c r="H20" s="49">
        <f t="shared" si="1"/>
        <v>0</v>
      </c>
      <c r="I20" s="4">
        <f>VLOOKUP($G20,CLT!$AN:$BC,16,0)</f>
        <v>0</v>
      </c>
      <c r="J20" s="4">
        <f>VLOOKUP($G20,CLT!$AN:$BC,15,0)</f>
        <v>0</v>
      </c>
      <c r="K20" s="4">
        <f>VLOOKUP(B20,CRITF!F:R,13,0)</f>
        <v>0</v>
      </c>
      <c r="L20" s="34">
        <f>VLOOKUP($B20,BJEU!$A:$E,5,0)</f>
        <v>0</v>
      </c>
      <c r="M20" s="4">
        <f>VLOOKUP(B20,GPX!$A:$AG,33,0)</f>
        <v>0</v>
      </c>
      <c r="N20" s="4">
        <f>VLOOKUP(B20,FRANCE!$A:$AA,27,0)</f>
        <v>0</v>
      </c>
    </row>
    <row r="21" spans="2:14" ht="15.5" thickTop="1" thickBot="1">
      <c r="B21" t="s">
        <v>611</v>
      </c>
      <c r="C21" s="1" t="s">
        <v>612</v>
      </c>
      <c r="F21" s="49" t="str">
        <f t="shared" si="0"/>
        <v/>
      </c>
      <c r="G21" s="1" t="s">
        <v>612</v>
      </c>
      <c r="H21" s="49">
        <f t="shared" si="1"/>
        <v>0</v>
      </c>
      <c r="I21" s="4">
        <f>VLOOKUP($G21,CLT!$AN:$BC,16,0)</f>
        <v>0</v>
      </c>
      <c r="J21" s="4">
        <f>VLOOKUP($G21,CLT!$AN:$BC,15,0)</f>
        <v>0</v>
      </c>
      <c r="K21" s="4">
        <f>VLOOKUP(B21,CRITF!F:R,13,0)</f>
        <v>0</v>
      </c>
      <c r="L21" s="34">
        <f>VLOOKUP($B21,BJEU!$A:$E,5,0)</f>
        <v>0</v>
      </c>
      <c r="M21" s="4">
        <f>VLOOKUP(B21,GPX!$A:$AG,33,0)</f>
        <v>0</v>
      </c>
      <c r="N21" s="4">
        <f>VLOOKUP(B21,FRANCE!$A:$AA,27,0)</f>
        <v>0</v>
      </c>
    </row>
    <row r="22" spans="2:14" ht="15.5" thickTop="1" thickBot="1">
      <c r="B22" t="s">
        <v>613</v>
      </c>
      <c r="C22" s="1" t="s">
        <v>49</v>
      </c>
      <c r="F22" s="49" t="str">
        <f t="shared" si="0"/>
        <v/>
      </c>
      <c r="G22" s="1" t="s">
        <v>49</v>
      </c>
      <c r="H22" s="49">
        <f t="shared" si="1"/>
        <v>0</v>
      </c>
      <c r="I22" s="4">
        <f>VLOOKUP($G22,CLT!$AN:$BC,16,0)</f>
        <v>0</v>
      </c>
      <c r="J22" s="4">
        <f>VLOOKUP($G22,CLT!$AN:$BC,15,0)</f>
        <v>0</v>
      </c>
      <c r="K22" s="4">
        <f>VLOOKUP(B22,CRITF!F:R,13,0)</f>
        <v>0</v>
      </c>
      <c r="L22" s="34">
        <f>VLOOKUP($B22,BJEU!$A:$E,5,0)</f>
        <v>0</v>
      </c>
      <c r="M22" s="4">
        <f>VLOOKUP(B22,GPX!$A:$AG,33,0)</f>
        <v>0</v>
      </c>
      <c r="N22" s="4">
        <f>VLOOKUP(B22,FRANCE!$A:$AA,27,0)</f>
        <v>0</v>
      </c>
    </row>
    <row r="23" spans="2:14" ht="15.5" thickTop="1" thickBot="1">
      <c r="B23" t="s">
        <v>614</v>
      </c>
      <c r="C23" s="1" t="s">
        <v>50</v>
      </c>
      <c r="F23" s="49" t="str">
        <f t="shared" si="0"/>
        <v/>
      </c>
      <c r="G23" s="1" t="s">
        <v>50</v>
      </c>
      <c r="H23" s="49">
        <f t="shared" si="1"/>
        <v>0</v>
      </c>
      <c r="I23" s="4">
        <f>VLOOKUP($G23,CLT!$AN:$BC,16,0)</f>
        <v>0</v>
      </c>
      <c r="J23" s="4">
        <f>VLOOKUP($G23,CLT!$AN:$BC,15,0)</f>
        <v>0</v>
      </c>
      <c r="K23" s="4">
        <f>VLOOKUP(B23,CRITF!F:R,13,0)</f>
        <v>0</v>
      </c>
      <c r="L23" s="34">
        <f>VLOOKUP($B23,BJEU!$A:$E,5,0)</f>
        <v>0</v>
      </c>
      <c r="M23" s="4">
        <f>VLOOKUP(B23,GPX!$A:$AG,33,0)</f>
        <v>0</v>
      </c>
      <c r="N23" s="4">
        <f>VLOOKUP(B23,FRANCE!$A:$AA,27,0)</f>
        <v>0</v>
      </c>
    </row>
    <row r="24" spans="2:14" ht="15.5" thickTop="1" thickBot="1">
      <c r="B24" t="s">
        <v>615</v>
      </c>
      <c r="C24" s="1" t="s">
        <v>51</v>
      </c>
      <c r="F24" s="49" t="str">
        <f t="shared" si="0"/>
        <v/>
      </c>
      <c r="G24" s="1" t="s">
        <v>51</v>
      </c>
      <c r="H24" s="49">
        <f t="shared" si="1"/>
        <v>0</v>
      </c>
      <c r="I24" s="4">
        <f>VLOOKUP($G24,CLT!$AN:$BC,16,0)</f>
        <v>0</v>
      </c>
      <c r="J24" s="4">
        <f>VLOOKUP($G24,CLT!$AN:$BC,15,0)</f>
        <v>0</v>
      </c>
      <c r="K24" s="4">
        <f>VLOOKUP(B24,CRITF!F:R,13,0)</f>
        <v>0</v>
      </c>
      <c r="L24" s="34">
        <f>VLOOKUP($B24,BJEU!$A:$E,5,0)</f>
        <v>0</v>
      </c>
      <c r="M24" s="4">
        <f>VLOOKUP(B24,GPX!$A:$AG,33,0)</f>
        <v>0</v>
      </c>
      <c r="N24" s="4">
        <f>VLOOKUP(B24,FRANCE!$A:$AA,27,0)</f>
        <v>0</v>
      </c>
    </row>
    <row r="25" spans="2:14" ht="15.5" thickTop="1" thickBot="1">
      <c r="B25" t="s">
        <v>616</v>
      </c>
      <c r="C25" s="1" t="s">
        <v>52</v>
      </c>
      <c r="F25" s="49" t="str">
        <f t="shared" si="0"/>
        <v/>
      </c>
      <c r="G25" s="1" t="s">
        <v>52</v>
      </c>
      <c r="H25" s="49">
        <f t="shared" si="1"/>
        <v>0</v>
      </c>
      <c r="I25" s="4">
        <f>VLOOKUP($G25,CLT!$AN:$BC,16,0)</f>
        <v>0</v>
      </c>
      <c r="J25" s="4">
        <f>VLOOKUP($G25,CLT!$AN:$BC,15,0)</f>
        <v>0</v>
      </c>
      <c r="K25" s="4">
        <f>VLOOKUP(B25,CRITF!F:R,13,0)</f>
        <v>0</v>
      </c>
      <c r="L25" s="34">
        <f>VLOOKUP($B25,BJEU!$A:$E,5,0)</f>
        <v>0</v>
      </c>
      <c r="M25" s="4">
        <f>VLOOKUP(B25,GPX!$A:$AG,33,0)</f>
        <v>0</v>
      </c>
      <c r="N25" s="4">
        <f>VLOOKUP(B25,FRANCE!$A:$AA,27,0)</f>
        <v>0</v>
      </c>
    </row>
    <row r="26" spans="2:14" ht="15.5" thickTop="1" thickBot="1">
      <c r="B26" t="s">
        <v>617</v>
      </c>
      <c r="C26" s="1" t="s">
        <v>53</v>
      </c>
      <c r="F26" s="49" t="str">
        <f t="shared" si="0"/>
        <v/>
      </c>
      <c r="G26" s="1" t="s">
        <v>53</v>
      </c>
      <c r="H26" s="49">
        <f t="shared" si="1"/>
        <v>0</v>
      </c>
      <c r="I26" s="4">
        <f>VLOOKUP($G26,CLT!$AN:$BC,16,0)</f>
        <v>0</v>
      </c>
      <c r="J26" s="4">
        <f>VLOOKUP($G26,CLT!$AN:$BC,15,0)</f>
        <v>0</v>
      </c>
      <c r="K26" s="4">
        <f>VLOOKUP(B26,CRITF!F:R,13,0)</f>
        <v>0</v>
      </c>
      <c r="L26" s="34">
        <f>VLOOKUP($B26,BJEU!$A:$E,5,0)</f>
        <v>0</v>
      </c>
      <c r="M26" s="4">
        <f>VLOOKUP(B26,GPX!$A:$AG,33,0)</f>
        <v>0</v>
      </c>
      <c r="N26" s="4">
        <f>VLOOKUP(B26,FRANCE!$A:$AA,27,0)</f>
        <v>0</v>
      </c>
    </row>
    <row r="27" spans="2:14" ht="15.5" thickTop="1" thickBot="1">
      <c r="B27" t="s">
        <v>618</v>
      </c>
      <c r="C27" s="1" t="s">
        <v>54</v>
      </c>
      <c r="F27" s="49" t="str">
        <f t="shared" si="0"/>
        <v/>
      </c>
      <c r="G27" s="1" t="s">
        <v>54</v>
      </c>
      <c r="H27" s="49">
        <f t="shared" si="1"/>
        <v>0</v>
      </c>
      <c r="I27" s="4">
        <f>VLOOKUP($G27,CLT!$AN:$BC,16,0)</f>
        <v>0</v>
      </c>
      <c r="J27" s="4">
        <f>VLOOKUP($G27,CLT!$AN:$BC,15,0)</f>
        <v>0</v>
      </c>
      <c r="K27" s="4">
        <f>VLOOKUP(B27,CRITF!F:R,13,0)</f>
        <v>0</v>
      </c>
      <c r="L27" s="34">
        <f>VLOOKUP($B27,BJEU!$A:$E,5,0)</f>
        <v>0</v>
      </c>
      <c r="M27" s="4">
        <f>VLOOKUP(B27,GPX!$A:$AG,33,0)</f>
        <v>0</v>
      </c>
      <c r="N27" s="4">
        <f>VLOOKUP(B27,FRANCE!$A:$AA,27,0)</f>
        <v>0</v>
      </c>
    </row>
    <row r="28" spans="2:14" ht="15.5" thickTop="1" thickBot="1">
      <c r="B28" t="s">
        <v>619</v>
      </c>
      <c r="C28" s="1" t="s">
        <v>620</v>
      </c>
      <c r="F28" s="49" t="str">
        <f t="shared" si="0"/>
        <v/>
      </c>
      <c r="G28" s="1" t="s">
        <v>620</v>
      </c>
      <c r="H28" s="49">
        <f t="shared" si="1"/>
        <v>0</v>
      </c>
      <c r="I28" s="4">
        <f>VLOOKUP($G28,CLT!$AN:$BC,16,0)</f>
        <v>0</v>
      </c>
      <c r="J28" s="4">
        <f>VLOOKUP($G28,CLT!$AN:$BC,15,0)</f>
        <v>0</v>
      </c>
      <c r="K28" s="4">
        <f>VLOOKUP(B28,CRITF!F:R,13,0)</f>
        <v>0</v>
      </c>
      <c r="L28" s="34">
        <f>VLOOKUP($B28,BJEU!$A:$E,5,0)</f>
        <v>0</v>
      </c>
      <c r="M28" s="4">
        <f>VLOOKUP(B28,GPX!$A:$AG,33,0)</f>
        <v>0</v>
      </c>
      <c r="N28" s="4">
        <f>VLOOKUP(B28,FRANCE!$A:$AA,27,0)</f>
        <v>0</v>
      </c>
    </row>
    <row r="29" spans="2:14" ht="15.5" thickTop="1" thickBot="1">
      <c r="B29" t="s">
        <v>621</v>
      </c>
      <c r="C29" s="1" t="s">
        <v>28</v>
      </c>
      <c r="F29" s="49" t="str">
        <f t="shared" si="0"/>
        <v/>
      </c>
      <c r="G29" s="1" t="s">
        <v>28</v>
      </c>
      <c r="H29" s="49">
        <f t="shared" si="1"/>
        <v>0</v>
      </c>
      <c r="I29" s="4">
        <f>VLOOKUP($G29,CLT!$AN:$BC,16,0)</f>
        <v>0</v>
      </c>
      <c r="J29" s="4">
        <f>VLOOKUP($G29,CLT!$AN:$BC,15,0)</f>
        <v>0</v>
      </c>
      <c r="K29" s="4">
        <f>VLOOKUP(B29,CRITF!F:R,13,0)</f>
        <v>0</v>
      </c>
      <c r="L29" s="34">
        <f>VLOOKUP($B29,BJEU!$A:$E,5,0)</f>
        <v>0</v>
      </c>
      <c r="M29" s="4">
        <f>VLOOKUP(B29,GPX!$A:$AG,33,0)</f>
        <v>0</v>
      </c>
      <c r="N29" s="4">
        <f>VLOOKUP(B29,FRANCE!$A:$AA,27,0)</f>
        <v>0</v>
      </c>
    </row>
    <row r="30" spans="2:14" ht="15.5" thickTop="1" thickBot="1">
      <c r="B30" t="s">
        <v>622</v>
      </c>
      <c r="C30" s="1" t="s">
        <v>55</v>
      </c>
      <c r="F30" s="49" t="str">
        <f t="shared" si="0"/>
        <v/>
      </c>
      <c r="G30" s="1" t="s">
        <v>55</v>
      </c>
      <c r="H30" s="49">
        <f t="shared" si="1"/>
        <v>0</v>
      </c>
      <c r="I30" s="4">
        <f>VLOOKUP($G30,CLT!$AN:$BC,16,0)</f>
        <v>0</v>
      </c>
      <c r="J30" s="4">
        <f>VLOOKUP($G30,CLT!$AN:$BC,15,0)</f>
        <v>0</v>
      </c>
      <c r="K30" s="4">
        <f>VLOOKUP(B30,CRITF!F:R,13,0)</f>
        <v>0</v>
      </c>
      <c r="L30" s="34">
        <f>VLOOKUP($B30,BJEU!$A:$E,5,0)</f>
        <v>0</v>
      </c>
      <c r="M30" s="4">
        <f>VLOOKUP(B30,GPX!$A:$AG,33,0)</f>
        <v>0</v>
      </c>
      <c r="N30" s="4">
        <f>VLOOKUP(B30,FRANCE!$A:$AA,27,0)</f>
        <v>0</v>
      </c>
    </row>
    <row r="31" spans="2:14" ht="15.5" thickTop="1" thickBot="1">
      <c r="B31" t="s">
        <v>623</v>
      </c>
      <c r="C31" s="1" t="s">
        <v>56</v>
      </c>
      <c r="F31" s="49" t="str">
        <f t="shared" si="0"/>
        <v/>
      </c>
      <c r="G31" s="1" t="s">
        <v>56</v>
      </c>
      <c r="H31" s="49">
        <f t="shared" si="1"/>
        <v>0</v>
      </c>
      <c r="I31" s="4">
        <f>VLOOKUP($G31,CLT!$AN:$BC,16,0)</f>
        <v>0</v>
      </c>
      <c r="J31" s="4">
        <f>VLOOKUP($G31,CLT!$AN:$BC,15,0)</f>
        <v>0</v>
      </c>
      <c r="K31" s="4">
        <f>VLOOKUP(B31,CRITF!F:R,13,0)</f>
        <v>0</v>
      </c>
      <c r="L31" s="34">
        <f>VLOOKUP($B31,BJEU!$A:$E,5,0)</f>
        <v>0</v>
      </c>
      <c r="M31" s="4">
        <f>VLOOKUP(B31,GPX!$A:$AG,33,0)</f>
        <v>0</v>
      </c>
      <c r="N31" s="4">
        <f>VLOOKUP(B31,FRANCE!$A:$AA,27,0)</f>
        <v>0</v>
      </c>
    </row>
    <row r="32" spans="2:14" ht="15.5" thickTop="1" thickBot="1">
      <c r="B32" t="s">
        <v>624</v>
      </c>
      <c r="C32" s="1" t="s">
        <v>57</v>
      </c>
      <c r="F32" s="49" t="str">
        <f t="shared" si="0"/>
        <v/>
      </c>
      <c r="G32" s="1" t="s">
        <v>57</v>
      </c>
      <c r="H32" s="49">
        <f t="shared" si="1"/>
        <v>0</v>
      </c>
      <c r="I32" s="4">
        <f>VLOOKUP($G32,CLT!$AN:$BC,16,0)</f>
        <v>0</v>
      </c>
      <c r="J32" s="4">
        <f>VLOOKUP($G32,CLT!$AN:$BC,15,0)</f>
        <v>0</v>
      </c>
      <c r="K32" s="4">
        <f>VLOOKUP(B32,CRITF!F:R,13,0)</f>
        <v>0</v>
      </c>
      <c r="L32" s="34">
        <f>VLOOKUP($B32,BJEU!$A:$E,5,0)</f>
        <v>0</v>
      </c>
      <c r="M32" s="4">
        <f>VLOOKUP(B32,GPX!$A:$AG,33,0)</f>
        <v>0</v>
      </c>
      <c r="N32" s="4">
        <f>VLOOKUP(B32,FRANCE!$A:$AA,27,0)</f>
        <v>0</v>
      </c>
    </row>
    <row r="33" spans="2:14" ht="15.5" thickTop="1" thickBot="1">
      <c r="B33" t="s">
        <v>625</v>
      </c>
      <c r="C33" s="1" t="s">
        <v>6</v>
      </c>
      <c r="F33" s="49">
        <f t="shared" si="0"/>
        <v>25</v>
      </c>
      <c r="G33" s="1" t="s">
        <v>6</v>
      </c>
      <c r="H33" s="49">
        <f t="shared" si="1"/>
        <v>33</v>
      </c>
      <c r="I33" s="4">
        <f>VLOOKUP($G33,CLT!$AN:$BC,16,0)</f>
        <v>0</v>
      </c>
      <c r="J33" s="4">
        <f>VLOOKUP($G33,CLT!$AN:$BC,15,0)</f>
        <v>0</v>
      </c>
      <c r="K33" s="4">
        <f>VLOOKUP(B33,CRITF!F:R,13,0)</f>
        <v>24</v>
      </c>
      <c r="L33" s="34">
        <f>VLOOKUP($B33,BJEU!$A:$E,5,0)</f>
        <v>0</v>
      </c>
      <c r="M33" s="4">
        <f>VLOOKUP(B33,GPX!$A:$AG,33,0)</f>
        <v>9</v>
      </c>
      <c r="N33" s="4">
        <f>VLOOKUP(B33,FRANCE!$A:$AA,27,0)</f>
        <v>0</v>
      </c>
    </row>
    <row r="34" spans="2:14" ht="15.5" thickTop="1" thickBot="1">
      <c r="B34" t="s">
        <v>626</v>
      </c>
      <c r="C34" s="1" t="s">
        <v>58</v>
      </c>
      <c r="F34" s="49" t="str">
        <f t="shared" si="0"/>
        <v/>
      </c>
      <c r="G34" s="1" t="s">
        <v>58</v>
      </c>
      <c r="H34" s="49">
        <f t="shared" si="1"/>
        <v>0</v>
      </c>
      <c r="I34" s="4">
        <f>VLOOKUP($G34,CLT!$AN:$BC,16,0)</f>
        <v>0</v>
      </c>
      <c r="J34" s="4">
        <f>VLOOKUP($G34,CLT!$AN:$BC,15,0)</f>
        <v>0</v>
      </c>
      <c r="K34" s="4">
        <f>VLOOKUP(B34,CRITF!F:R,13,0)</f>
        <v>0</v>
      </c>
      <c r="L34" s="34">
        <f>VLOOKUP($B34,BJEU!$A:$E,5,0)</f>
        <v>0</v>
      </c>
      <c r="M34" s="4">
        <f>VLOOKUP(B34,GPX!$A:$AG,33,0)</f>
        <v>0</v>
      </c>
      <c r="N34" s="4">
        <f>VLOOKUP(B34,FRANCE!$A:$AA,27,0)</f>
        <v>0</v>
      </c>
    </row>
    <row r="35" spans="2:14" ht="15.5" thickTop="1" thickBot="1">
      <c r="B35" t="s">
        <v>627</v>
      </c>
      <c r="C35" s="1" t="s">
        <v>628</v>
      </c>
      <c r="F35" s="49" t="str">
        <f t="shared" si="0"/>
        <v/>
      </c>
      <c r="G35" s="1" t="s">
        <v>628</v>
      </c>
      <c r="H35" s="49">
        <f t="shared" si="1"/>
        <v>0</v>
      </c>
      <c r="I35" s="4">
        <f>VLOOKUP($G35,CLT!$AN:$BC,16,0)</f>
        <v>0</v>
      </c>
      <c r="J35" s="4">
        <f>VLOOKUP($G35,CLT!$AN:$BC,15,0)</f>
        <v>0</v>
      </c>
      <c r="K35" s="4">
        <f>VLOOKUP(B35,CRITF!F:R,13,0)</f>
        <v>0</v>
      </c>
      <c r="L35" s="34">
        <f>VLOOKUP($B35,BJEU!$A:$E,5,0)</f>
        <v>0</v>
      </c>
      <c r="M35" s="4">
        <f>VLOOKUP(B35,GPX!$A:$AG,33,0)</f>
        <v>0</v>
      </c>
      <c r="N35" s="4">
        <f>VLOOKUP(B35,FRANCE!$A:$AA,27,0)</f>
        <v>0</v>
      </c>
    </row>
    <row r="36" spans="2:14" ht="15.5" thickTop="1" thickBot="1">
      <c r="B36" t="s">
        <v>629</v>
      </c>
      <c r="C36" s="1" t="s">
        <v>59</v>
      </c>
      <c r="F36" s="49" t="str">
        <f t="shared" si="0"/>
        <v/>
      </c>
      <c r="G36" s="1" t="s">
        <v>59</v>
      </c>
      <c r="H36" s="49">
        <f t="shared" si="1"/>
        <v>0</v>
      </c>
      <c r="I36" s="4">
        <f>VLOOKUP($G36,CLT!$AN:$BC,16,0)</f>
        <v>0</v>
      </c>
      <c r="J36" s="4">
        <f>VLOOKUP($G36,CLT!$AN:$BC,15,0)</f>
        <v>0</v>
      </c>
      <c r="K36" s="4">
        <f>VLOOKUP(B36,CRITF!F:R,13,0)</f>
        <v>0</v>
      </c>
      <c r="L36" s="34">
        <f>VLOOKUP($B36,BJEU!$A:$E,5,0)</f>
        <v>0</v>
      </c>
      <c r="M36" s="4">
        <f>VLOOKUP(B36,GPX!$A:$AG,33,0)</f>
        <v>0</v>
      </c>
      <c r="N36" s="4">
        <f>VLOOKUP(B36,FRANCE!$A:$AA,27,0)</f>
        <v>0</v>
      </c>
    </row>
    <row r="37" spans="2:14" ht="15.5" thickTop="1" thickBot="1">
      <c r="B37" t="s">
        <v>630</v>
      </c>
      <c r="C37" s="1" t="s">
        <v>60</v>
      </c>
      <c r="F37" s="49" t="str">
        <f t="shared" si="0"/>
        <v/>
      </c>
      <c r="G37" s="1" t="s">
        <v>60</v>
      </c>
      <c r="H37" s="49">
        <f t="shared" si="1"/>
        <v>0</v>
      </c>
      <c r="I37" s="4">
        <f>VLOOKUP($G37,CLT!$AN:$BC,16,0)</f>
        <v>0</v>
      </c>
      <c r="J37" s="4">
        <f>VLOOKUP($G37,CLT!$AN:$BC,15,0)</f>
        <v>0</v>
      </c>
      <c r="K37" s="4">
        <f>VLOOKUP(B37,CRITF!F:R,13,0)</f>
        <v>0</v>
      </c>
      <c r="L37" s="34">
        <f>VLOOKUP($B37,BJEU!$A:$E,5,0)</f>
        <v>0</v>
      </c>
      <c r="M37" s="4">
        <f>VLOOKUP(B37,GPX!$A:$AG,33,0)</f>
        <v>0</v>
      </c>
      <c r="N37" s="4">
        <f>VLOOKUP(B37,FRANCE!$A:$AA,27,0)</f>
        <v>0</v>
      </c>
    </row>
    <row r="38" spans="2:14" ht="15.5" thickTop="1" thickBot="1">
      <c r="B38" t="s">
        <v>631</v>
      </c>
      <c r="C38" s="1" t="s">
        <v>61</v>
      </c>
      <c r="F38" s="49" t="str">
        <f t="shared" si="0"/>
        <v/>
      </c>
      <c r="G38" s="1" t="s">
        <v>61</v>
      </c>
      <c r="H38" s="49">
        <f t="shared" si="1"/>
        <v>0</v>
      </c>
      <c r="I38" s="4">
        <f>VLOOKUP($G38,CLT!$AN:$BC,16,0)</f>
        <v>0</v>
      </c>
      <c r="J38" s="4">
        <f>VLOOKUP($G38,CLT!$AN:$BC,15,0)</f>
        <v>0</v>
      </c>
      <c r="K38" s="4">
        <f>VLOOKUP(B38,CRITF!F:R,13,0)</f>
        <v>0</v>
      </c>
      <c r="L38" s="34">
        <f>VLOOKUP($B38,BJEU!$A:$E,5,0)</f>
        <v>0</v>
      </c>
      <c r="M38" s="4">
        <f>VLOOKUP(B38,GPX!$A:$AG,33,0)</f>
        <v>0</v>
      </c>
      <c r="N38" s="4">
        <f>VLOOKUP(B38,FRANCE!$A:$AA,27,0)</f>
        <v>0</v>
      </c>
    </row>
    <row r="39" spans="2:14" ht="15.5" thickTop="1" thickBot="1">
      <c r="B39" t="s">
        <v>632</v>
      </c>
      <c r="C39" s="1" t="s">
        <v>62</v>
      </c>
      <c r="F39" s="49">
        <f t="shared" si="0"/>
        <v>42</v>
      </c>
      <c r="G39" s="1" t="s">
        <v>62</v>
      </c>
      <c r="H39" s="49">
        <f t="shared" si="1"/>
        <v>8</v>
      </c>
      <c r="I39" s="4">
        <f>VLOOKUP($G39,CLT!$AN:$BC,16,0)</f>
        <v>0</v>
      </c>
      <c r="J39" s="4">
        <f>VLOOKUP($G39,CLT!$AN:$BC,15,0)</f>
        <v>0</v>
      </c>
      <c r="K39" s="4">
        <f>VLOOKUP(B39,CRITF!F:R,13,0)</f>
        <v>8</v>
      </c>
      <c r="L39" s="34">
        <f>VLOOKUP($B39,BJEU!$A:$E,5,0)</f>
        <v>0</v>
      </c>
      <c r="M39" s="4">
        <f>VLOOKUP(B39,GPX!$A:$AG,33,0)</f>
        <v>0</v>
      </c>
      <c r="N39" s="4">
        <f>VLOOKUP(B39,FRANCE!$A:$AA,27,0)</f>
        <v>0</v>
      </c>
    </row>
    <row r="40" spans="2:14" ht="15.5" thickTop="1" thickBot="1">
      <c r="B40" t="s">
        <v>633</v>
      </c>
      <c r="C40" s="1" t="s">
        <v>63</v>
      </c>
      <c r="F40" s="49" t="str">
        <f t="shared" si="0"/>
        <v/>
      </c>
      <c r="G40" s="1" t="s">
        <v>63</v>
      </c>
      <c r="H40" s="49">
        <f t="shared" si="1"/>
        <v>0</v>
      </c>
      <c r="I40" s="4">
        <f>VLOOKUP($G40,CLT!$AN:$BC,16,0)</f>
        <v>0</v>
      </c>
      <c r="J40" s="4">
        <f>VLOOKUP($G40,CLT!$AN:$BC,15,0)</f>
        <v>0</v>
      </c>
      <c r="K40" s="4">
        <f>VLOOKUP(B40,CRITF!F:R,13,0)</f>
        <v>0</v>
      </c>
      <c r="L40" s="34">
        <f>VLOOKUP($B40,BJEU!$A:$E,5,0)</f>
        <v>0</v>
      </c>
      <c r="M40" s="4">
        <f>VLOOKUP(B40,GPX!$A:$AG,33,0)</f>
        <v>0</v>
      </c>
      <c r="N40" s="4">
        <f>VLOOKUP(B40,FRANCE!$A:$AA,27,0)</f>
        <v>0</v>
      </c>
    </row>
    <row r="41" spans="2:14" ht="15.5" thickTop="1" thickBot="1">
      <c r="B41" t="s">
        <v>634</v>
      </c>
      <c r="C41" s="1" t="s">
        <v>64</v>
      </c>
      <c r="F41" s="49" t="str">
        <f t="shared" si="0"/>
        <v/>
      </c>
      <c r="G41" s="1" t="s">
        <v>64</v>
      </c>
      <c r="H41" s="49">
        <f t="shared" si="1"/>
        <v>0</v>
      </c>
      <c r="I41" s="4">
        <f>VLOOKUP($G41,CLT!$AN:$BC,16,0)</f>
        <v>0</v>
      </c>
      <c r="J41" s="4">
        <f>VLOOKUP($G41,CLT!$AN:$BC,15,0)</f>
        <v>0</v>
      </c>
      <c r="K41" s="4">
        <f>VLOOKUP(B41,CRITF!F:R,13,0)</f>
        <v>0</v>
      </c>
      <c r="L41" s="34">
        <f>VLOOKUP($B41,BJEU!$A:$E,5,0)</f>
        <v>0</v>
      </c>
      <c r="M41" s="4">
        <f>VLOOKUP(B41,GPX!$A:$AG,33,0)</f>
        <v>0</v>
      </c>
      <c r="N41" s="4">
        <f>VLOOKUP(B41,FRANCE!$A:$AA,27,0)</f>
        <v>0</v>
      </c>
    </row>
    <row r="42" spans="2:14" ht="15.5" thickTop="1" thickBot="1">
      <c r="B42" t="s">
        <v>635</v>
      </c>
      <c r="C42" s="1" t="s">
        <v>65</v>
      </c>
      <c r="F42" s="49" t="str">
        <f t="shared" si="0"/>
        <v/>
      </c>
      <c r="G42" s="1" t="s">
        <v>65</v>
      </c>
      <c r="H42" s="49">
        <f t="shared" si="1"/>
        <v>0</v>
      </c>
      <c r="I42" s="4">
        <f>VLOOKUP($G42,CLT!$AN:$BC,16,0)</f>
        <v>0</v>
      </c>
      <c r="J42" s="4">
        <f>VLOOKUP($G42,CLT!$AN:$BC,15,0)</f>
        <v>0</v>
      </c>
      <c r="K42" s="4">
        <f>VLOOKUP(B42,CRITF!F:R,13,0)</f>
        <v>0</v>
      </c>
      <c r="L42" s="34">
        <f>VLOOKUP($B42,BJEU!$A:$E,5,0)</f>
        <v>0</v>
      </c>
      <c r="M42" s="4">
        <f>VLOOKUP(B42,GPX!$A:$AG,33,0)</f>
        <v>0</v>
      </c>
      <c r="N42" s="4">
        <f>VLOOKUP(B42,FRANCE!$A:$AA,27,0)</f>
        <v>0</v>
      </c>
    </row>
    <row r="43" spans="2:14" ht="15.5" thickTop="1" thickBot="1">
      <c r="B43" t="s">
        <v>636</v>
      </c>
      <c r="C43" s="1" t="s">
        <v>66</v>
      </c>
      <c r="F43" s="49" t="str">
        <f t="shared" si="0"/>
        <v/>
      </c>
      <c r="G43" s="1" t="s">
        <v>66</v>
      </c>
      <c r="H43" s="49">
        <f t="shared" si="1"/>
        <v>0</v>
      </c>
      <c r="I43" s="4">
        <f>VLOOKUP($G43,CLT!$AN:$BC,16,0)</f>
        <v>0</v>
      </c>
      <c r="J43" s="4">
        <f>VLOOKUP($G43,CLT!$AN:$BC,15,0)</f>
        <v>0</v>
      </c>
      <c r="K43" s="4">
        <f>VLOOKUP(B43,CRITF!F:R,13,0)</f>
        <v>0</v>
      </c>
      <c r="L43" s="34">
        <f>VLOOKUP($B43,BJEU!$A:$E,5,0)</f>
        <v>0</v>
      </c>
      <c r="M43" s="4">
        <f>VLOOKUP(B43,GPX!$A:$AG,33,0)</f>
        <v>0</v>
      </c>
      <c r="N43" s="4">
        <f>VLOOKUP(B43,FRANCE!$A:$AA,27,0)</f>
        <v>0</v>
      </c>
    </row>
    <row r="44" spans="2:14" ht="15.5" thickTop="1" thickBot="1">
      <c r="B44" t="s">
        <v>637</v>
      </c>
      <c r="C44" s="1" t="s">
        <v>67</v>
      </c>
      <c r="F44" s="49" t="str">
        <f t="shared" si="0"/>
        <v/>
      </c>
      <c r="G44" s="1" t="s">
        <v>67</v>
      </c>
      <c r="H44" s="49">
        <f t="shared" si="1"/>
        <v>0</v>
      </c>
      <c r="I44" s="4">
        <f>VLOOKUP($G44,CLT!$AN:$BC,16,0)</f>
        <v>0</v>
      </c>
      <c r="J44" s="4">
        <f>VLOOKUP($G44,CLT!$AN:$BC,15,0)</f>
        <v>0</v>
      </c>
      <c r="K44" s="4">
        <f>VLOOKUP(B44,CRITF!F:R,13,0)</f>
        <v>0</v>
      </c>
      <c r="L44" s="34">
        <f>VLOOKUP($B44,BJEU!$A:$E,5,0)</f>
        <v>0</v>
      </c>
      <c r="M44" s="4">
        <f>VLOOKUP(B44,GPX!$A:$AG,33,0)</f>
        <v>0</v>
      </c>
      <c r="N44" s="4">
        <f>VLOOKUP(B44,FRANCE!$A:$AA,27,0)</f>
        <v>0</v>
      </c>
    </row>
    <row r="45" spans="2:14" ht="15.5" thickTop="1" thickBot="1">
      <c r="B45" t="s">
        <v>638</v>
      </c>
      <c r="C45" s="1" t="s">
        <v>68</v>
      </c>
      <c r="F45" s="49" t="str">
        <f t="shared" si="0"/>
        <v/>
      </c>
      <c r="G45" s="1" t="s">
        <v>68</v>
      </c>
      <c r="H45" s="49">
        <f t="shared" si="1"/>
        <v>0</v>
      </c>
      <c r="I45" s="4">
        <f>VLOOKUP($G45,CLT!$AN:$BC,16,0)</f>
        <v>0</v>
      </c>
      <c r="J45" s="4">
        <f>VLOOKUP($G45,CLT!$AN:$BC,15,0)</f>
        <v>0</v>
      </c>
      <c r="K45" s="4">
        <f>VLOOKUP(B45,CRITF!F:R,13,0)</f>
        <v>0</v>
      </c>
      <c r="L45" s="34">
        <f>VLOOKUP($B45,BJEU!$A:$E,5,0)</f>
        <v>0</v>
      </c>
      <c r="M45" s="4">
        <f>VLOOKUP(B45,GPX!$A:$AG,33,0)</f>
        <v>0</v>
      </c>
      <c r="N45" s="4">
        <f>VLOOKUP(B45,FRANCE!$A:$AA,27,0)</f>
        <v>0</v>
      </c>
    </row>
    <row r="46" spans="2:14" ht="15.5" thickTop="1" thickBot="1">
      <c r="B46" t="s">
        <v>639</v>
      </c>
      <c r="C46" s="1" t="s">
        <v>69</v>
      </c>
      <c r="F46" s="49" t="str">
        <f t="shared" si="0"/>
        <v/>
      </c>
      <c r="G46" s="1" t="s">
        <v>69</v>
      </c>
      <c r="H46" s="49">
        <f t="shared" si="1"/>
        <v>0</v>
      </c>
      <c r="I46" s="4">
        <f>VLOOKUP($G46,CLT!$AN:$BC,16,0)</f>
        <v>0</v>
      </c>
      <c r="J46" s="4">
        <f>VLOOKUP($G46,CLT!$AN:$BC,15,0)</f>
        <v>0</v>
      </c>
      <c r="K46" s="4">
        <f>VLOOKUP(B46,CRITF!F:R,13,0)</f>
        <v>0</v>
      </c>
      <c r="L46" s="34">
        <f>VLOOKUP($B46,BJEU!$A:$E,5,0)</f>
        <v>0</v>
      </c>
      <c r="M46" s="4">
        <f>VLOOKUP(B46,GPX!$A:$AG,33,0)</f>
        <v>0</v>
      </c>
      <c r="N46" s="4">
        <f>VLOOKUP(B46,FRANCE!$A:$AA,27,0)</f>
        <v>0</v>
      </c>
    </row>
    <row r="47" spans="2:14" ht="15.5" thickTop="1" thickBot="1">
      <c r="B47" t="s">
        <v>640</v>
      </c>
      <c r="C47" s="1" t="s">
        <v>70</v>
      </c>
      <c r="F47" s="49" t="str">
        <f t="shared" si="0"/>
        <v/>
      </c>
      <c r="G47" s="1" t="s">
        <v>70</v>
      </c>
      <c r="H47" s="49">
        <f t="shared" si="1"/>
        <v>0</v>
      </c>
      <c r="I47" s="4">
        <f>VLOOKUP($G47,CLT!$AN:$BC,16,0)</f>
        <v>0</v>
      </c>
      <c r="J47" s="4">
        <f>VLOOKUP($G47,CLT!$AN:$BC,15,0)</f>
        <v>0</v>
      </c>
      <c r="K47" s="4">
        <f>VLOOKUP(B47,CRITF!F:R,13,0)</f>
        <v>0</v>
      </c>
      <c r="L47" s="34">
        <f>VLOOKUP($B47,BJEU!$A:$E,5,0)</f>
        <v>0</v>
      </c>
      <c r="M47" s="4">
        <f>VLOOKUP(B47,GPX!$A:$AG,33,0)</f>
        <v>0</v>
      </c>
      <c r="N47" s="4">
        <f>VLOOKUP(B47,FRANCE!$A:$AA,27,0)</f>
        <v>0</v>
      </c>
    </row>
    <row r="48" spans="2:14" ht="15.5" thickTop="1" thickBot="1">
      <c r="B48" t="s">
        <v>641</v>
      </c>
      <c r="C48" s="1" t="s">
        <v>71</v>
      </c>
      <c r="F48" s="49" t="str">
        <f t="shared" si="0"/>
        <v/>
      </c>
      <c r="G48" s="1" t="s">
        <v>71</v>
      </c>
      <c r="H48" s="49">
        <f t="shared" si="1"/>
        <v>0</v>
      </c>
      <c r="I48" s="4">
        <f>VLOOKUP($G48,CLT!$AN:$BC,16,0)</f>
        <v>0</v>
      </c>
      <c r="J48" s="4">
        <f>VLOOKUP($G48,CLT!$AN:$BC,15,0)</f>
        <v>0</v>
      </c>
      <c r="K48" s="4">
        <f>VLOOKUP(B48,CRITF!F:R,13,0)</f>
        <v>0</v>
      </c>
      <c r="L48" s="34">
        <f>VLOOKUP($B48,BJEU!$A:$E,5,0)</f>
        <v>0</v>
      </c>
      <c r="M48" s="4">
        <f>VLOOKUP(B48,GPX!$A:$AG,33,0)</f>
        <v>0</v>
      </c>
      <c r="N48" s="4">
        <f>VLOOKUP(B48,FRANCE!$A:$AA,27,0)</f>
        <v>0</v>
      </c>
    </row>
    <row r="49" spans="2:14" ht="15.5" thickTop="1" thickBot="1">
      <c r="B49" t="s">
        <v>642</v>
      </c>
      <c r="C49" s="1" t="s">
        <v>72</v>
      </c>
      <c r="F49" s="49" t="str">
        <f t="shared" si="0"/>
        <v/>
      </c>
      <c r="G49" s="1" t="s">
        <v>72</v>
      </c>
      <c r="H49" s="49">
        <f t="shared" si="1"/>
        <v>0</v>
      </c>
      <c r="I49" s="4">
        <f>VLOOKUP($G49,CLT!$AN:$BC,16,0)</f>
        <v>0</v>
      </c>
      <c r="J49" s="4">
        <f>VLOOKUP($G49,CLT!$AN:$BC,15,0)</f>
        <v>0</v>
      </c>
      <c r="K49" s="4">
        <f>VLOOKUP(B49,CRITF!F:R,13,0)</f>
        <v>0</v>
      </c>
      <c r="L49" s="34">
        <f>VLOOKUP($B49,BJEU!$A:$E,5,0)</f>
        <v>0</v>
      </c>
      <c r="M49" s="4">
        <f>VLOOKUP(B49,GPX!$A:$AG,33,0)</f>
        <v>0</v>
      </c>
      <c r="N49" s="4">
        <f>VLOOKUP(B49,FRANCE!$A:$AA,27,0)</f>
        <v>0</v>
      </c>
    </row>
    <row r="50" spans="2:14" ht="15.5" thickTop="1" thickBot="1">
      <c r="B50" t="s">
        <v>643</v>
      </c>
      <c r="C50" s="1" t="s">
        <v>73</v>
      </c>
      <c r="F50" s="49" t="str">
        <f t="shared" si="0"/>
        <v/>
      </c>
      <c r="G50" s="1" t="s">
        <v>73</v>
      </c>
      <c r="H50" s="49">
        <f t="shared" si="1"/>
        <v>0</v>
      </c>
      <c r="I50" s="4">
        <f>VLOOKUP($G50,CLT!$AN:$BC,16,0)</f>
        <v>0</v>
      </c>
      <c r="J50" s="4">
        <f>VLOOKUP($G50,CLT!$AN:$BC,15,0)</f>
        <v>0</v>
      </c>
      <c r="K50" s="4">
        <f>VLOOKUP(B50,CRITF!F:R,13,0)</f>
        <v>0</v>
      </c>
      <c r="L50" s="34">
        <f>VLOOKUP($B50,BJEU!$A:$E,5,0)</f>
        <v>0</v>
      </c>
      <c r="M50" s="4">
        <f>VLOOKUP(B50,GPX!$A:$AG,33,0)</f>
        <v>0</v>
      </c>
      <c r="N50" s="4">
        <f>VLOOKUP(B50,FRANCE!$A:$AA,27,0)</f>
        <v>0</v>
      </c>
    </row>
    <row r="51" spans="2:14" ht="15.5" thickTop="1" thickBot="1">
      <c r="B51" t="s">
        <v>644</v>
      </c>
      <c r="C51" s="1" t="s">
        <v>534</v>
      </c>
      <c r="F51" s="49">
        <f t="shared" si="0"/>
        <v>7</v>
      </c>
      <c r="G51" s="1" t="s">
        <v>534</v>
      </c>
      <c r="H51" s="49">
        <f t="shared" si="1"/>
        <v>147</v>
      </c>
      <c r="I51" s="4">
        <f>VLOOKUP($G51,CLT!$AN:$BC,16,0)</f>
        <v>20</v>
      </c>
      <c r="J51" s="4">
        <f>VLOOKUP($G51,CLT!$AN:$BC,15,0)</f>
        <v>0</v>
      </c>
      <c r="K51" s="4">
        <f>VLOOKUP(B51,CRITF!F:R,13,0)</f>
        <v>44</v>
      </c>
      <c r="L51" s="34">
        <f>VLOOKUP($B51,BJEU!$A:$E,5,0)</f>
        <v>0</v>
      </c>
      <c r="M51" s="4">
        <f>VLOOKUP(B51,GPX!$A:$AG,33,0)</f>
        <v>83</v>
      </c>
      <c r="N51" s="4">
        <f>VLOOKUP(B51,FRANCE!$A:$AA,27,0)</f>
        <v>0</v>
      </c>
    </row>
    <row r="52" spans="2:14" ht="15.5" thickTop="1" thickBot="1">
      <c r="B52" t="s">
        <v>645</v>
      </c>
      <c r="C52" s="1" t="s">
        <v>540</v>
      </c>
      <c r="F52" s="49" t="str">
        <f t="shared" si="0"/>
        <v/>
      </c>
      <c r="G52" s="1" t="s">
        <v>540</v>
      </c>
      <c r="H52" s="49">
        <f t="shared" si="1"/>
        <v>0</v>
      </c>
      <c r="I52" s="4">
        <f>VLOOKUP($G52,CLT!$AN:$BC,16,0)</f>
        <v>0</v>
      </c>
      <c r="J52" s="4">
        <f>VLOOKUP($G52,CLT!$AN:$BC,15,0)</f>
        <v>0</v>
      </c>
      <c r="K52" s="4">
        <f>VLOOKUP(B52,CRITF!F:R,13,0)</f>
        <v>0</v>
      </c>
      <c r="L52" s="34">
        <f>VLOOKUP($B52,BJEU!$A:$E,5,0)</f>
        <v>0</v>
      </c>
      <c r="M52" s="4">
        <f>VLOOKUP(B52,GPX!$A:$AG,33,0)</f>
        <v>0</v>
      </c>
      <c r="N52" s="4">
        <f>VLOOKUP(B52,FRANCE!$A:$AA,27,0)</f>
        <v>0</v>
      </c>
    </row>
    <row r="53" spans="2:14" ht="15.5" thickTop="1" thickBot="1">
      <c r="B53" t="s">
        <v>646</v>
      </c>
      <c r="C53" s="1" t="s">
        <v>647</v>
      </c>
      <c r="F53" s="49" t="str">
        <f t="shared" si="0"/>
        <v/>
      </c>
      <c r="G53" s="1" t="s">
        <v>647</v>
      </c>
      <c r="H53" s="49">
        <f t="shared" si="1"/>
        <v>0</v>
      </c>
      <c r="I53" s="4">
        <f>VLOOKUP($G53,CLT!$AN:$BC,16,0)</f>
        <v>0</v>
      </c>
      <c r="J53" s="4">
        <f>VLOOKUP($G53,CLT!$AN:$BC,15,0)</f>
        <v>0</v>
      </c>
      <c r="K53" s="4">
        <f>VLOOKUP(B53,CRITF!F:R,13,0)</f>
        <v>0</v>
      </c>
      <c r="L53" s="34">
        <f>VLOOKUP($B53,BJEU!$A:$E,5,0)</f>
        <v>0</v>
      </c>
      <c r="M53" s="4">
        <f>VLOOKUP(B53,GPX!$A:$AG,33,0)</f>
        <v>0</v>
      </c>
      <c r="N53" s="4">
        <f>VLOOKUP(B53,FRANCE!$A:$AA,27,0)</f>
        <v>0</v>
      </c>
    </row>
    <row r="54" spans="2:14" ht="15.5" thickTop="1" thickBot="1">
      <c r="B54" t="s">
        <v>648</v>
      </c>
      <c r="C54" s="1" t="s">
        <v>74</v>
      </c>
      <c r="F54" s="49" t="str">
        <f t="shared" si="0"/>
        <v/>
      </c>
      <c r="G54" s="1" t="s">
        <v>74</v>
      </c>
      <c r="H54" s="49">
        <f t="shared" si="1"/>
        <v>0</v>
      </c>
      <c r="I54" s="4">
        <f>VLOOKUP($G54,CLT!$AN:$BC,16,0)</f>
        <v>0</v>
      </c>
      <c r="J54" s="4">
        <f>VLOOKUP($G54,CLT!$AN:$BC,15,0)</f>
        <v>0</v>
      </c>
      <c r="K54" s="4">
        <f>VLOOKUP(B54,CRITF!F:R,13,0)</f>
        <v>0</v>
      </c>
      <c r="L54" s="34">
        <f>VLOOKUP($B54,BJEU!$A:$E,5,0)</f>
        <v>0</v>
      </c>
      <c r="M54" s="4">
        <f>VLOOKUP(B54,GPX!$A:$AG,33,0)</f>
        <v>0</v>
      </c>
      <c r="N54" s="4">
        <f>VLOOKUP(B54,FRANCE!$A:$AA,27,0)</f>
        <v>0</v>
      </c>
    </row>
    <row r="55" spans="2:14" ht="15.5" thickTop="1" thickBot="1">
      <c r="B55" t="s">
        <v>649</v>
      </c>
      <c r="C55" s="1" t="s">
        <v>75</v>
      </c>
      <c r="F55" s="49">
        <f t="shared" si="0"/>
        <v>42</v>
      </c>
      <c r="G55" s="1" t="s">
        <v>75</v>
      </c>
      <c r="H55" s="49">
        <f t="shared" si="1"/>
        <v>8</v>
      </c>
      <c r="I55" s="4">
        <f>VLOOKUP($G55,CLT!$AN:$BC,16,0)</f>
        <v>0</v>
      </c>
      <c r="J55" s="4">
        <f>VLOOKUP($G55,CLT!$AN:$BC,15,0)</f>
        <v>0</v>
      </c>
      <c r="K55" s="4">
        <f>VLOOKUP(B55,CRITF!F:R,13,0)</f>
        <v>8</v>
      </c>
      <c r="L55" s="34">
        <f>VLOOKUP($B55,BJEU!$A:$E,5,0)</f>
        <v>0</v>
      </c>
      <c r="M55" s="4">
        <f>VLOOKUP(B55,GPX!$A:$AG,33,0)</f>
        <v>0</v>
      </c>
      <c r="N55" s="4">
        <f>VLOOKUP(B55,FRANCE!$A:$AA,27,0)</f>
        <v>0</v>
      </c>
    </row>
    <row r="56" spans="2:14" ht="15.5" thickTop="1" thickBot="1">
      <c r="B56" t="s">
        <v>650</v>
      </c>
      <c r="C56" s="1" t="s">
        <v>76</v>
      </c>
      <c r="F56" s="49" t="str">
        <f t="shared" si="0"/>
        <v/>
      </c>
      <c r="G56" s="1" t="s">
        <v>76</v>
      </c>
      <c r="H56" s="49">
        <f t="shared" si="1"/>
        <v>0</v>
      </c>
      <c r="I56" s="4">
        <f>VLOOKUP($G56,CLT!$AN:$BC,16,0)</f>
        <v>0</v>
      </c>
      <c r="J56" s="4">
        <f>VLOOKUP($G56,CLT!$AN:$BC,15,0)</f>
        <v>0</v>
      </c>
      <c r="K56" s="4">
        <f>VLOOKUP(B56,CRITF!F:R,13,0)</f>
        <v>0</v>
      </c>
      <c r="L56" s="34">
        <f>VLOOKUP($B56,BJEU!$A:$E,5,0)</f>
        <v>0</v>
      </c>
      <c r="M56" s="4">
        <f>VLOOKUP(B56,GPX!$A:$AG,33,0)</f>
        <v>0</v>
      </c>
      <c r="N56" s="4">
        <f>VLOOKUP(B56,FRANCE!$A:$AA,27,0)</f>
        <v>0</v>
      </c>
    </row>
    <row r="57" spans="2:14" ht="15.5" thickTop="1" thickBot="1">
      <c r="B57" t="s">
        <v>651</v>
      </c>
      <c r="C57" s="1" t="s">
        <v>77</v>
      </c>
      <c r="F57" s="49" t="str">
        <f t="shared" si="0"/>
        <v/>
      </c>
      <c r="G57" s="1" t="s">
        <v>77</v>
      </c>
      <c r="H57" s="49">
        <f t="shared" si="1"/>
        <v>0</v>
      </c>
      <c r="I57" s="4">
        <f>VLOOKUP($G57,CLT!$AN:$BC,16,0)</f>
        <v>0</v>
      </c>
      <c r="J57" s="4">
        <f>VLOOKUP($G57,CLT!$AN:$BC,15,0)</f>
        <v>0</v>
      </c>
      <c r="K57" s="4">
        <f>VLOOKUP(B57,CRITF!F:R,13,0)</f>
        <v>0</v>
      </c>
      <c r="L57" s="34">
        <f>VLOOKUP($B57,BJEU!$A:$E,5,0)</f>
        <v>0</v>
      </c>
      <c r="M57" s="4">
        <f>VLOOKUP(B57,GPX!$A:$AG,33,0)</f>
        <v>0</v>
      </c>
      <c r="N57" s="4">
        <f>VLOOKUP(B57,FRANCE!$A:$AA,27,0)</f>
        <v>0</v>
      </c>
    </row>
    <row r="58" spans="2:14" ht="15.5" thickTop="1" thickBot="1">
      <c r="B58" t="s">
        <v>652</v>
      </c>
      <c r="C58" s="1" t="s">
        <v>78</v>
      </c>
      <c r="F58" s="49">
        <f t="shared" si="0"/>
        <v>12</v>
      </c>
      <c r="G58" s="1" t="s">
        <v>78</v>
      </c>
      <c r="H58" s="49">
        <f t="shared" si="1"/>
        <v>82</v>
      </c>
      <c r="I58" s="4">
        <f>VLOOKUP($G58,CLT!$AN:$BC,16,0)</f>
        <v>0</v>
      </c>
      <c r="J58" s="4">
        <f>VLOOKUP($G58,CLT!$AN:$BC,15,0)</f>
        <v>0</v>
      </c>
      <c r="K58" s="4">
        <f>VLOOKUP(B58,CRITF!F:R,13,0)</f>
        <v>40</v>
      </c>
      <c r="L58" s="34">
        <f>VLOOKUP($B58,BJEU!$A:$E,5,0)</f>
        <v>0</v>
      </c>
      <c r="M58" s="4">
        <f>VLOOKUP(B58,GPX!$A:$AG,33,0)</f>
        <v>42</v>
      </c>
      <c r="N58" s="4">
        <f>VLOOKUP(B58,FRANCE!$A:$AA,27,0)</f>
        <v>0</v>
      </c>
    </row>
    <row r="59" spans="2:14" ht="15.5" thickTop="1" thickBot="1">
      <c r="B59" t="s">
        <v>653</v>
      </c>
      <c r="C59" s="1" t="s">
        <v>79</v>
      </c>
      <c r="F59" s="49" t="str">
        <f t="shared" si="0"/>
        <v/>
      </c>
      <c r="G59" s="1" t="s">
        <v>79</v>
      </c>
      <c r="H59" s="49">
        <f t="shared" si="1"/>
        <v>0</v>
      </c>
      <c r="I59" s="4">
        <f>VLOOKUP($G59,CLT!$AN:$BC,16,0)</f>
        <v>0</v>
      </c>
      <c r="J59" s="4">
        <f>VLOOKUP($G59,CLT!$AN:$BC,15,0)</f>
        <v>0</v>
      </c>
      <c r="K59" s="4">
        <f>VLOOKUP(B59,CRITF!F:R,13,0)</f>
        <v>0</v>
      </c>
      <c r="L59" s="34">
        <f>VLOOKUP($B59,BJEU!$A:$E,5,0)</f>
        <v>0</v>
      </c>
      <c r="M59" s="4">
        <f>VLOOKUP(B59,GPX!$A:$AG,33,0)</f>
        <v>0</v>
      </c>
      <c r="N59" s="4">
        <f>VLOOKUP(B59,FRANCE!$A:$AA,27,0)</f>
        <v>0</v>
      </c>
    </row>
    <row r="60" spans="2:14" ht="15.5" thickTop="1" thickBot="1">
      <c r="B60" t="s">
        <v>654</v>
      </c>
      <c r="C60" s="1" t="s">
        <v>80</v>
      </c>
      <c r="F60" s="49">
        <f t="shared" si="0"/>
        <v>23</v>
      </c>
      <c r="G60" s="1" t="s">
        <v>80</v>
      </c>
      <c r="H60" s="49">
        <f t="shared" si="1"/>
        <v>37</v>
      </c>
      <c r="I60" s="4">
        <f>VLOOKUP($G60,CLT!$AN:$BC,16,0)</f>
        <v>0</v>
      </c>
      <c r="J60" s="4">
        <f>VLOOKUP($G60,CLT!$AN:$BC,15,0)</f>
        <v>0</v>
      </c>
      <c r="K60" s="4">
        <f>VLOOKUP(B60,CRITF!F:R,13,0)</f>
        <v>22</v>
      </c>
      <c r="L60" s="34">
        <f>VLOOKUP($B60,BJEU!$A:$E,5,0)</f>
        <v>0</v>
      </c>
      <c r="M60" s="4">
        <f>VLOOKUP(B60,GPX!$A:$AG,33,0)</f>
        <v>15</v>
      </c>
      <c r="N60" s="4">
        <f>VLOOKUP(B60,FRANCE!$A:$AA,27,0)</f>
        <v>0</v>
      </c>
    </row>
    <row r="61" spans="2:14" ht="15.5" thickTop="1" thickBot="1">
      <c r="B61" t="s">
        <v>655</v>
      </c>
      <c r="C61" s="1" t="s">
        <v>81</v>
      </c>
      <c r="F61" s="49" t="str">
        <f t="shared" si="0"/>
        <v/>
      </c>
      <c r="G61" s="1" t="s">
        <v>81</v>
      </c>
      <c r="H61" s="49">
        <f t="shared" si="1"/>
        <v>0</v>
      </c>
      <c r="I61" s="4">
        <f>VLOOKUP($G61,CLT!$AN:$BC,16,0)</f>
        <v>0</v>
      </c>
      <c r="J61" s="4">
        <f>VLOOKUP($G61,CLT!$AN:$BC,15,0)</f>
        <v>0</v>
      </c>
      <c r="K61" s="4">
        <f>VLOOKUP(B61,CRITF!F:R,13,0)</f>
        <v>0</v>
      </c>
      <c r="L61" s="34">
        <f>VLOOKUP($B61,BJEU!$A:$E,5,0)</f>
        <v>0</v>
      </c>
      <c r="M61" s="4">
        <f>VLOOKUP(B61,GPX!$A:$AG,33,0)</f>
        <v>0</v>
      </c>
      <c r="N61" s="4">
        <f>VLOOKUP(B61,FRANCE!$A:$AA,27,0)</f>
        <v>0</v>
      </c>
    </row>
    <row r="62" spans="2:14" ht="15.5" thickTop="1" thickBot="1">
      <c r="B62" t="s">
        <v>656</v>
      </c>
      <c r="C62" s="1" t="s">
        <v>82</v>
      </c>
      <c r="F62" s="49" t="str">
        <f t="shared" si="0"/>
        <v/>
      </c>
      <c r="G62" s="1" t="s">
        <v>82</v>
      </c>
      <c r="H62" s="49">
        <f t="shared" si="1"/>
        <v>0</v>
      </c>
      <c r="I62" s="4">
        <f>VLOOKUP($G62,CLT!$AN:$BC,16,0)</f>
        <v>0</v>
      </c>
      <c r="J62" s="4">
        <f>VLOOKUP($G62,CLT!$AN:$BC,15,0)</f>
        <v>0</v>
      </c>
      <c r="K62" s="4">
        <f>VLOOKUP(B62,CRITF!F:R,13,0)</f>
        <v>0</v>
      </c>
      <c r="L62" s="34">
        <f>VLOOKUP($B62,BJEU!$A:$E,5,0)</f>
        <v>0</v>
      </c>
      <c r="M62" s="4">
        <f>VLOOKUP(B62,GPX!$A:$AG,33,0)</f>
        <v>0</v>
      </c>
      <c r="N62" s="4">
        <f>VLOOKUP(B62,FRANCE!$A:$AA,27,0)</f>
        <v>0</v>
      </c>
    </row>
    <row r="63" spans="2:14" ht="15.5" thickTop="1" thickBot="1">
      <c r="B63" t="s">
        <v>657</v>
      </c>
      <c r="C63" s="1" t="s">
        <v>83</v>
      </c>
      <c r="F63" s="49" t="str">
        <f t="shared" si="0"/>
        <v/>
      </c>
      <c r="G63" s="1" t="s">
        <v>83</v>
      </c>
      <c r="H63" s="49">
        <f t="shared" si="1"/>
        <v>0</v>
      </c>
      <c r="I63" s="4">
        <f>VLOOKUP($G63,CLT!$AN:$BC,16,0)</f>
        <v>0</v>
      </c>
      <c r="J63" s="4">
        <f>VLOOKUP($G63,CLT!$AN:$BC,15,0)</f>
        <v>0</v>
      </c>
      <c r="K63" s="4">
        <f>VLOOKUP(B63,CRITF!F:R,13,0)</f>
        <v>0</v>
      </c>
      <c r="L63" s="34">
        <f>VLOOKUP($B63,BJEU!$A:$E,5,0)</f>
        <v>0</v>
      </c>
      <c r="M63" s="4">
        <f>VLOOKUP(B63,GPX!$A:$AG,33,0)</f>
        <v>0</v>
      </c>
      <c r="N63" s="4">
        <f>VLOOKUP(B63,FRANCE!$A:$AA,27,0)</f>
        <v>0</v>
      </c>
    </row>
    <row r="64" spans="2:14" ht="15.5" thickTop="1" thickBot="1">
      <c r="B64" t="s">
        <v>658</v>
      </c>
      <c r="C64" s="1" t="s">
        <v>84</v>
      </c>
      <c r="F64" s="49" t="str">
        <f t="shared" si="0"/>
        <v/>
      </c>
      <c r="G64" s="1" t="s">
        <v>84</v>
      </c>
      <c r="H64" s="49">
        <f t="shared" si="1"/>
        <v>0</v>
      </c>
      <c r="I64" s="4">
        <f>VLOOKUP($G64,CLT!$AN:$BC,16,0)</f>
        <v>0</v>
      </c>
      <c r="J64" s="4">
        <f>VLOOKUP($G64,CLT!$AN:$BC,15,0)</f>
        <v>0</v>
      </c>
      <c r="K64" s="4">
        <f>VLOOKUP(B64,CRITF!F:R,13,0)</f>
        <v>0</v>
      </c>
      <c r="L64" s="34">
        <f>VLOOKUP($B64,BJEU!$A:$E,5,0)</f>
        <v>0</v>
      </c>
      <c r="M64" s="4">
        <f>VLOOKUP(B64,GPX!$A:$AG,33,0)</f>
        <v>0</v>
      </c>
      <c r="N64" s="4">
        <f>VLOOKUP(B64,FRANCE!$A:$AA,27,0)</f>
        <v>0</v>
      </c>
    </row>
    <row r="65" spans="2:14" ht="15.5" thickTop="1" thickBot="1">
      <c r="B65" t="s">
        <v>659</v>
      </c>
      <c r="C65" s="1" t="s">
        <v>85</v>
      </c>
      <c r="F65" s="49" t="str">
        <f t="shared" si="0"/>
        <v/>
      </c>
      <c r="G65" s="1" t="s">
        <v>85</v>
      </c>
      <c r="H65" s="49">
        <f t="shared" si="1"/>
        <v>0</v>
      </c>
      <c r="I65" s="4">
        <f>VLOOKUP($G65,CLT!$AN:$BC,16,0)</f>
        <v>0</v>
      </c>
      <c r="J65" s="4">
        <f>VLOOKUP($G65,CLT!$AN:$BC,15,0)</f>
        <v>0</v>
      </c>
      <c r="K65" s="4">
        <f>VLOOKUP(B65,CRITF!F:R,13,0)</f>
        <v>0</v>
      </c>
      <c r="L65" s="34">
        <f>VLOOKUP($B65,BJEU!$A:$E,5,0)</f>
        <v>0</v>
      </c>
      <c r="M65" s="4">
        <f>VLOOKUP(B65,GPX!$A:$AG,33,0)</f>
        <v>0</v>
      </c>
      <c r="N65" s="4">
        <f>VLOOKUP(B65,FRANCE!$A:$AA,27,0)</f>
        <v>0</v>
      </c>
    </row>
    <row r="66" spans="2:14" ht="15.5" thickTop="1" thickBot="1">
      <c r="B66" t="s">
        <v>660</v>
      </c>
      <c r="C66" s="1" t="s">
        <v>86</v>
      </c>
      <c r="F66" s="49" t="str">
        <f t="shared" ref="F66:F129" si="2">IF(H66=0,"",RANK(H66,$H$2:$H$347))</f>
        <v/>
      </c>
      <c r="G66" s="1" t="s">
        <v>86</v>
      </c>
      <c r="H66" s="49">
        <f t="shared" si="1"/>
        <v>0</v>
      </c>
      <c r="I66" s="4">
        <f>VLOOKUP($G66,CLT!$AN:$BC,16,0)</f>
        <v>0</v>
      </c>
      <c r="J66" s="4">
        <f>VLOOKUP($G66,CLT!$AN:$BC,15,0)</f>
        <v>0</v>
      </c>
      <c r="K66" s="4">
        <f>VLOOKUP(B66,CRITF!F:R,13,0)</f>
        <v>0</v>
      </c>
      <c r="L66" s="34">
        <f>VLOOKUP($B66,BJEU!$A:$E,5,0)</f>
        <v>0</v>
      </c>
      <c r="M66" s="4">
        <f>VLOOKUP(B66,GPX!$A:$AG,33,0)</f>
        <v>0</v>
      </c>
      <c r="N66" s="4">
        <f>VLOOKUP(B66,FRANCE!$A:$AA,27,0)</f>
        <v>0</v>
      </c>
    </row>
    <row r="67" spans="2:14" ht="15.5" thickTop="1" thickBot="1">
      <c r="B67" t="s">
        <v>661</v>
      </c>
      <c r="C67" s="1" t="s">
        <v>87</v>
      </c>
      <c r="F67" s="49" t="str">
        <f t="shared" si="2"/>
        <v/>
      </c>
      <c r="G67" s="1" t="s">
        <v>87</v>
      </c>
      <c r="H67" s="49">
        <f t="shared" ref="H67:H130" si="3">SUM(I67:N67)</f>
        <v>0</v>
      </c>
      <c r="I67" s="4">
        <f>VLOOKUP($G67,CLT!$AN:$BC,16,0)</f>
        <v>0</v>
      </c>
      <c r="J67" s="4">
        <f>VLOOKUP($G67,CLT!$AN:$BC,15,0)</f>
        <v>0</v>
      </c>
      <c r="K67" s="4">
        <f>VLOOKUP(B67,CRITF!F:R,13,0)</f>
        <v>0</v>
      </c>
      <c r="L67" s="34">
        <f>VLOOKUP($B67,BJEU!$A:$E,5,0)</f>
        <v>0</v>
      </c>
      <c r="M67" s="4">
        <f>VLOOKUP(B67,GPX!$A:$AG,33,0)</f>
        <v>0</v>
      </c>
      <c r="N67" s="4">
        <f>VLOOKUP(B67,FRANCE!$A:$AA,27,0)</f>
        <v>0</v>
      </c>
    </row>
    <row r="68" spans="2:14" ht="15.5" thickTop="1" thickBot="1">
      <c r="B68" t="s">
        <v>662</v>
      </c>
      <c r="C68" s="1" t="s">
        <v>88</v>
      </c>
      <c r="F68" s="49" t="str">
        <f t="shared" si="2"/>
        <v/>
      </c>
      <c r="G68" s="1" t="s">
        <v>88</v>
      </c>
      <c r="H68" s="49">
        <f t="shared" si="3"/>
        <v>0</v>
      </c>
      <c r="I68" s="4">
        <f>VLOOKUP($G68,CLT!$AN:$BC,16,0)</f>
        <v>0</v>
      </c>
      <c r="J68" s="4">
        <f>VLOOKUP($G68,CLT!$AN:$BC,15,0)</f>
        <v>0</v>
      </c>
      <c r="K68" s="4">
        <f>VLOOKUP(B68,CRITF!F:R,13,0)</f>
        <v>0</v>
      </c>
      <c r="L68" s="34">
        <f>VLOOKUP($B68,BJEU!$A:$E,5,0)</f>
        <v>0</v>
      </c>
      <c r="M68" s="4">
        <f>VLOOKUP(B68,GPX!$A:$AG,33,0)</f>
        <v>0</v>
      </c>
      <c r="N68" s="4">
        <f>VLOOKUP(B68,FRANCE!$A:$AA,27,0)</f>
        <v>0</v>
      </c>
    </row>
    <row r="69" spans="2:14" ht="15.5" thickTop="1" thickBot="1">
      <c r="B69" t="s">
        <v>663</v>
      </c>
      <c r="C69" s="1" t="s">
        <v>89</v>
      </c>
      <c r="F69" s="49" t="str">
        <f t="shared" si="2"/>
        <v/>
      </c>
      <c r="G69" s="1" t="s">
        <v>89</v>
      </c>
      <c r="H69" s="49">
        <f t="shared" si="3"/>
        <v>0</v>
      </c>
      <c r="I69" s="4">
        <f>VLOOKUP($G69,CLT!$AN:$BC,16,0)</f>
        <v>0</v>
      </c>
      <c r="J69" s="4">
        <f>VLOOKUP($G69,CLT!$AN:$BC,15,0)</f>
        <v>0</v>
      </c>
      <c r="K69" s="4">
        <f>VLOOKUP(B69,CRITF!F:R,13,0)</f>
        <v>0</v>
      </c>
      <c r="L69" s="34">
        <f>VLOOKUP($B69,BJEU!$A:$E,5,0)</f>
        <v>0</v>
      </c>
      <c r="M69" s="4">
        <f>VLOOKUP(B69,GPX!$A:$AG,33,0)</f>
        <v>0</v>
      </c>
      <c r="N69" s="4">
        <f>VLOOKUP(B69,FRANCE!$A:$AA,27,0)</f>
        <v>0</v>
      </c>
    </row>
    <row r="70" spans="2:14" ht="15.5" thickTop="1" thickBot="1">
      <c r="B70" t="s">
        <v>664</v>
      </c>
      <c r="C70" s="1" t="s">
        <v>90</v>
      </c>
      <c r="F70" s="49" t="str">
        <f t="shared" si="2"/>
        <v/>
      </c>
      <c r="G70" s="1" t="s">
        <v>90</v>
      </c>
      <c r="H70" s="49">
        <f t="shared" si="3"/>
        <v>0</v>
      </c>
      <c r="I70" s="4">
        <f>VLOOKUP($G70,CLT!$AN:$BC,16,0)</f>
        <v>0</v>
      </c>
      <c r="J70" s="4">
        <f>VLOOKUP($G70,CLT!$AN:$BC,15,0)</f>
        <v>0</v>
      </c>
      <c r="K70" s="4">
        <f>VLOOKUP(B70,CRITF!F:R,13,0)</f>
        <v>0</v>
      </c>
      <c r="L70" s="34">
        <f>VLOOKUP($B70,BJEU!$A:$E,5,0)</f>
        <v>0</v>
      </c>
      <c r="M70" s="4">
        <f>VLOOKUP(B70,GPX!$A:$AG,33,0)</f>
        <v>0</v>
      </c>
      <c r="N70" s="4">
        <f>VLOOKUP(B70,FRANCE!$A:$AA,27,0)</f>
        <v>0</v>
      </c>
    </row>
    <row r="71" spans="2:14" ht="15.5" thickTop="1" thickBot="1">
      <c r="B71" t="s">
        <v>665</v>
      </c>
      <c r="C71" s="1" t="s">
        <v>91</v>
      </c>
      <c r="F71" s="49" t="str">
        <f t="shared" si="2"/>
        <v/>
      </c>
      <c r="G71" s="1" t="s">
        <v>91</v>
      </c>
      <c r="H71" s="49">
        <f t="shared" si="3"/>
        <v>0</v>
      </c>
      <c r="I71" s="4">
        <f>VLOOKUP($G71,CLT!$AN:$BC,16,0)</f>
        <v>0</v>
      </c>
      <c r="J71" s="4">
        <f>VLOOKUP($G71,CLT!$AN:$BC,15,0)</f>
        <v>0</v>
      </c>
      <c r="K71" s="4">
        <f>VLOOKUP(B71,CRITF!F:R,13,0)</f>
        <v>0</v>
      </c>
      <c r="L71" s="34">
        <f>VLOOKUP($B71,BJEU!$A:$E,5,0)</f>
        <v>0</v>
      </c>
      <c r="M71" s="4">
        <f>VLOOKUP(B71,GPX!$A:$AG,33,0)</f>
        <v>0</v>
      </c>
      <c r="N71" s="4">
        <f>VLOOKUP(B71,FRANCE!$A:$AA,27,0)</f>
        <v>0</v>
      </c>
    </row>
    <row r="72" spans="2:14" ht="15.5" thickTop="1" thickBot="1">
      <c r="B72" t="s">
        <v>666</v>
      </c>
      <c r="C72" s="1" t="s">
        <v>92</v>
      </c>
      <c r="F72" s="49" t="str">
        <f t="shared" si="2"/>
        <v/>
      </c>
      <c r="G72" s="1" t="s">
        <v>92</v>
      </c>
      <c r="H72" s="49">
        <f t="shared" si="3"/>
        <v>0</v>
      </c>
      <c r="I72" s="4">
        <f>VLOOKUP($G72,CLT!$AN:$BC,16,0)</f>
        <v>0</v>
      </c>
      <c r="J72" s="4">
        <f>VLOOKUP($G72,CLT!$AN:$BC,15,0)</f>
        <v>0</v>
      </c>
      <c r="K72" s="4">
        <f>VLOOKUP(B72,CRITF!F:R,13,0)</f>
        <v>0</v>
      </c>
      <c r="L72" s="34">
        <f>VLOOKUP($B72,BJEU!$A:$E,5,0)</f>
        <v>0</v>
      </c>
      <c r="M72" s="4">
        <f>VLOOKUP(B72,GPX!$A:$AG,33,0)</f>
        <v>0</v>
      </c>
      <c r="N72" s="4">
        <f>VLOOKUP(B72,FRANCE!$A:$AA,27,0)</f>
        <v>0</v>
      </c>
    </row>
    <row r="73" spans="2:14" ht="15.5" thickTop="1" thickBot="1">
      <c r="B73" t="s">
        <v>667</v>
      </c>
      <c r="C73" s="1" t="s">
        <v>23</v>
      </c>
      <c r="F73" s="49" t="str">
        <f t="shared" si="2"/>
        <v/>
      </c>
      <c r="G73" s="1" t="s">
        <v>23</v>
      </c>
      <c r="H73" s="49">
        <f t="shared" si="3"/>
        <v>0</v>
      </c>
      <c r="I73" s="4">
        <f>VLOOKUP($G73,CLT!$AN:$BC,16,0)</f>
        <v>0</v>
      </c>
      <c r="J73" s="4">
        <f>VLOOKUP($G73,CLT!$AN:$BC,15,0)</f>
        <v>0</v>
      </c>
      <c r="K73" s="4">
        <f>VLOOKUP(B73,CRITF!F:R,13,0)</f>
        <v>0</v>
      </c>
      <c r="L73" s="34">
        <f>VLOOKUP($B73,BJEU!$A:$E,5,0)</f>
        <v>0</v>
      </c>
      <c r="M73" s="4">
        <f>VLOOKUP(B73,GPX!$A:$AG,33,0)</f>
        <v>0</v>
      </c>
      <c r="N73" s="4">
        <f>VLOOKUP(B73,FRANCE!$A:$AA,27,0)</f>
        <v>0</v>
      </c>
    </row>
    <row r="74" spans="2:14" ht="15.5" thickTop="1" thickBot="1">
      <c r="B74" t="s">
        <v>668</v>
      </c>
      <c r="C74" s="1" t="s">
        <v>578</v>
      </c>
      <c r="F74" s="49" t="str">
        <f t="shared" si="2"/>
        <v/>
      </c>
      <c r="G74" s="1" t="s">
        <v>578</v>
      </c>
      <c r="H74" s="49">
        <f t="shared" si="3"/>
        <v>0</v>
      </c>
      <c r="I74" s="4">
        <f>VLOOKUP($G74,CLT!$AN:$BC,16,0)</f>
        <v>0</v>
      </c>
      <c r="J74" s="4">
        <f>VLOOKUP($G74,CLT!$AN:$BC,15,0)</f>
        <v>0</v>
      </c>
      <c r="K74" s="4">
        <f>VLOOKUP(B74,CRITF!F:R,13,0)</f>
        <v>0</v>
      </c>
      <c r="L74" s="34">
        <f>VLOOKUP($B74,BJEU!$A:$E,5,0)</f>
        <v>0</v>
      </c>
      <c r="M74" s="4">
        <f>VLOOKUP(B74,GPX!$A:$AG,33,0)</f>
        <v>0</v>
      </c>
      <c r="N74" s="4">
        <f>VLOOKUP(B74,FRANCE!$A:$AA,27,0)</f>
        <v>0</v>
      </c>
    </row>
    <row r="75" spans="2:14" ht="15.5" thickTop="1" thickBot="1">
      <c r="B75" t="s">
        <v>669</v>
      </c>
      <c r="C75" s="1" t="s">
        <v>93</v>
      </c>
      <c r="F75" s="49" t="str">
        <f t="shared" si="2"/>
        <v/>
      </c>
      <c r="G75" s="1" t="s">
        <v>93</v>
      </c>
      <c r="H75" s="49">
        <f t="shared" si="3"/>
        <v>0</v>
      </c>
      <c r="I75" s="4">
        <f>VLOOKUP($G75,CLT!$AN:$BC,16,0)</f>
        <v>0</v>
      </c>
      <c r="J75" s="4">
        <f>VLOOKUP($G75,CLT!$AN:$BC,15,0)</f>
        <v>0</v>
      </c>
      <c r="K75" s="4">
        <f>VLOOKUP(B75,CRITF!F:R,13,0)</f>
        <v>0</v>
      </c>
      <c r="L75" s="34">
        <f>VLOOKUP($B75,BJEU!$A:$E,5,0)</f>
        <v>0</v>
      </c>
      <c r="M75" s="4">
        <f>VLOOKUP(B75,GPX!$A:$AG,33,0)</f>
        <v>0</v>
      </c>
      <c r="N75" s="4">
        <f>VLOOKUP(B75,FRANCE!$A:$AA,27,0)</f>
        <v>0</v>
      </c>
    </row>
    <row r="76" spans="2:14" ht="15.5" thickTop="1" thickBot="1">
      <c r="B76" t="s">
        <v>670</v>
      </c>
      <c r="C76" s="1" t="s">
        <v>94</v>
      </c>
      <c r="F76" s="49" t="str">
        <f t="shared" si="2"/>
        <v/>
      </c>
      <c r="G76" s="1" t="s">
        <v>94</v>
      </c>
      <c r="H76" s="49">
        <f t="shared" si="3"/>
        <v>0</v>
      </c>
      <c r="I76" s="4">
        <f>VLOOKUP($G76,CLT!$AN:$BC,16,0)</f>
        <v>0</v>
      </c>
      <c r="J76" s="4">
        <f>VLOOKUP($G76,CLT!$AN:$BC,15,0)</f>
        <v>0</v>
      </c>
      <c r="K76" s="4">
        <f>VLOOKUP(B76,CRITF!F:R,13,0)</f>
        <v>0</v>
      </c>
      <c r="L76" s="34">
        <f>VLOOKUP($B76,BJEU!$A:$E,5,0)</f>
        <v>0</v>
      </c>
      <c r="M76" s="4">
        <f>VLOOKUP(B76,GPX!$A:$AG,33,0)</f>
        <v>0</v>
      </c>
      <c r="N76" s="4">
        <f>VLOOKUP(B76,FRANCE!$A:$AA,27,0)</f>
        <v>0</v>
      </c>
    </row>
    <row r="77" spans="2:14" ht="15.5" thickTop="1" thickBot="1">
      <c r="B77" t="s">
        <v>671</v>
      </c>
      <c r="C77" s="1" t="s">
        <v>672</v>
      </c>
      <c r="F77" s="49" t="str">
        <f t="shared" si="2"/>
        <v/>
      </c>
      <c r="G77" s="1" t="s">
        <v>672</v>
      </c>
      <c r="H77" s="49">
        <f t="shared" si="3"/>
        <v>0</v>
      </c>
      <c r="I77" s="4">
        <f>VLOOKUP($G77,CLT!$AN:$BC,16,0)</f>
        <v>0</v>
      </c>
      <c r="J77" s="4">
        <f>VLOOKUP($G77,CLT!$AN:$BC,15,0)</f>
        <v>0</v>
      </c>
      <c r="K77" s="4">
        <f>VLOOKUP(B77,CRITF!F:R,13,0)</f>
        <v>0</v>
      </c>
      <c r="L77" s="34">
        <f>VLOOKUP($B77,BJEU!$A:$E,5,0)</f>
        <v>0</v>
      </c>
      <c r="M77" s="4">
        <f>VLOOKUP(B77,GPX!$A:$AG,33,0)</f>
        <v>0</v>
      </c>
      <c r="N77" s="4">
        <f>VLOOKUP(B77,FRANCE!$A:$AA,27,0)</f>
        <v>0</v>
      </c>
    </row>
    <row r="78" spans="2:14" ht="15.5" thickTop="1" thickBot="1">
      <c r="B78" t="s">
        <v>673</v>
      </c>
      <c r="C78" s="1" t="s">
        <v>95</v>
      </c>
      <c r="F78" s="49" t="str">
        <f t="shared" si="2"/>
        <v/>
      </c>
      <c r="G78" s="1" t="s">
        <v>95</v>
      </c>
      <c r="H78" s="49">
        <f t="shared" si="3"/>
        <v>0</v>
      </c>
      <c r="I78" s="4">
        <f>VLOOKUP($G78,CLT!$AN:$BC,16,0)</f>
        <v>0</v>
      </c>
      <c r="J78" s="4">
        <f>VLOOKUP($G78,CLT!$AN:$BC,15,0)</f>
        <v>0</v>
      </c>
      <c r="K78" s="4">
        <f>VLOOKUP(B78,CRITF!F:R,13,0)</f>
        <v>0</v>
      </c>
      <c r="L78" s="34">
        <f>VLOOKUP($B78,BJEU!$A:$E,5,0)</f>
        <v>0</v>
      </c>
      <c r="M78" s="4">
        <f>VLOOKUP(B78,GPX!$A:$AG,33,0)</f>
        <v>0</v>
      </c>
      <c r="N78" s="4">
        <f>VLOOKUP(B78,FRANCE!$A:$AA,27,0)</f>
        <v>0</v>
      </c>
    </row>
    <row r="79" spans="2:14" ht="15.5" thickTop="1" thickBot="1">
      <c r="B79" t="s">
        <v>674</v>
      </c>
      <c r="C79" s="1" t="s">
        <v>96</v>
      </c>
      <c r="F79" s="49" t="str">
        <f t="shared" si="2"/>
        <v/>
      </c>
      <c r="G79" s="1" t="s">
        <v>96</v>
      </c>
      <c r="H79" s="49">
        <f t="shared" si="3"/>
        <v>0</v>
      </c>
      <c r="I79" s="4">
        <f>VLOOKUP($G79,CLT!$AN:$BC,16,0)</f>
        <v>0</v>
      </c>
      <c r="J79" s="4">
        <f>VLOOKUP($G79,CLT!$AN:$BC,15,0)</f>
        <v>0</v>
      </c>
      <c r="K79" s="4">
        <f>VLOOKUP(B79,CRITF!F:R,13,0)</f>
        <v>0</v>
      </c>
      <c r="L79" s="34">
        <f>VLOOKUP($B79,BJEU!$A:$E,5,0)</f>
        <v>0</v>
      </c>
      <c r="M79" s="4">
        <f>VLOOKUP(B79,GPX!$A:$AG,33,0)</f>
        <v>0</v>
      </c>
      <c r="N79" s="4">
        <f>VLOOKUP(B79,FRANCE!$A:$AA,27,0)</f>
        <v>0</v>
      </c>
    </row>
    <row r="80" spans="2:14" ht="15.5" thickTop="1" thickBot="1">
      <c r="B80" t="s">
        <v>675</v>
      </c>
      <c r="C80" s="1" t="s">
        <v>676</v>
      </c>
      <c r="F80" s="49" t="str">
        <f t="shared" si="2"/>
        <v/>
      </c>
      <c r="G80" s="1" t="s">
        <v>676</v>
      </c>
      <c r="H80" s="49">
        <f t="shared" si="3"/>
        <v>0</v>
      </c>
      <c r="I80" s="4">
        <f>VLOOKUP($G80,CLT!$AN:$BC,16,0)</f>
        <v>0</v>
      </c>
      <c r="J80" s="4">
        <f>VLOOKUP($G80,CLT!$AN:$BC,15,0)</f>
        <v>0</v>
      </c>
      <c r="K80" s="4">
        <f>VLOOKUP(B80,CRITF!F:R,13,0)</f>
        <v>0</v>
      </c>
      <c r="L80" s="34">
        <f>VLOOKUP($B80,BJEU!$A:$E,5,0)</f>
        <v>0</v>
      </c>
      <c r="M80" s="4">
        <f>VLOOKUP(B80,GPX!$A:$AG,33,0)</f>
        <v>0</v>
      </c>
      <c r="N80" s="4">
        <f>VLOOKUP(B80,FRANCE!$A:$AA,27,0)</f>
        <v>0</v>
      </c>
    </row>
    <row r="81" spans="2:14" ht="15.5" thickTop="1" thickBot="1">
      <c r="B81" t="s">
        <v>677</v>
      </c>
      <c r="C81" s="1" t="s">
        <v>97</v>
      </c>
      <c r="F81" s="49" t="str">
        <f t="shared" si="2"/>
        <v/>
      </c>
      <c r="G81" s="1" t="s">
        <v>97</v>
      </c>
      <c r="H81" s="49">
        <f t="shared" si="3"/>
        <v>0</v>
      </c>
      <c r="I81" s="4">
        <f>VLOOKUP($G81,CLT!$AN:$BC,16,0)</f>
        <v>0</v>
      </c>
      <c r="J81" s="4">
        <f>VLOOKUP($G81,CLT!$AN:$BC,15,0)</f>
        <v>0</v>
      </c>
      <c r="K81" s="4">
        <f>VLOOKUP(B81,CRITF!F:R,13,0)</f>
        <v>0</v>
      </c>
      <c r="L81" s="34">
        <f>VLOOKUP($B81,BJEU!$A:$E,5,0)</f>
        <v>0</v>
      </c>
      <c r="M81" s="4">
        <f>VLOOKUP(B81,GPX!$A:$AG,33,0)</f>
        <v>0</v>
      </c>
      <c r="N81" s="4">
        <f>VLOOKUP(B81,FRANCE!$A:$AA,27,0)</f>
        <v>0</v>
      </c>
    </row>
    <row r="82" spans="2:14" ht="15.5" thickTop="1" thickBot="1">
      <c r="B82" t="s">
        <v>678</v>
      </c>
      <c r="C82" s="1" t="s">
        <v>98</v>
      </c>
      <c r="F82" s="49" t="str">
        <f t="shared" si="2"/>
        <v/>
      </c>
      <c r="G82" s="1" t="s">
        <v>98</v>
      </c>
      <c r="H82" s="49">
        <f t="shared" si="3"/>
        <v>0</v>
      </c>
      <c r="I82" s="4">
        <f>VLOOKUP($G82,CLT!$AN:$BC,16,0)</f>
        <v>0</v>
      </c>
      <c r="J82" s="4">
        <f>VLOOKUP($G82,CLT!$AN:$BC,15,0)</f>
        <v>0</v>
      </c>
      <c r="K82" s="4">
        <f>VLOOKUP(B82,CRITF!F:R,13,0)</f>
        <v>0</v>
      </c>
      <c r="L82" s="34">
        <f>VLOOKUP($B82,BJEU!$A:$E,5,0)</f>
        <v>0</v>
      </c>
      <c r="M82" s="4">
        <f>VLOOKUP(B82,GPX!$A:$AG,33,0)</f>
        <v>0</v>
      </c>
      <c r="N82" s="4">
        <f>VLOOKUP(B82,FRANCE!$A:$AA,27,0)</f>
        <v>0</v>
      </c>
    </row>
    <row r="83" spans="2:14" ht="15.5" thickTop="1" thickBot="1">
      <c r="B83" t="s">
        <v>679</v>
      </c>
      <c r="C83" s="1" t="s">
        <v>99</v>
      </c>
      <c r="F83" s="49" t="str">
        <f t="shared" si="2"/>
        <v/>
      </c>
      <c r="G83" s="1" t="s">
        <v>99</v>
      </c>
      <c r="H83" s="49">
        <f t="shared" si="3"/>
        <v>0</v>
      </c>
      <c r="I83" s="4">
        <f>VLOOKUP($G83,CLT!$AN:$BC,16,0)</f>
        <v>0</v>
      </c>
      <c r="J83" s="4">
        <f>VLOOKUP($G83,CLT!$AN:$BC,15,0)</f>
        <v>0</v>
      </c>
      <c r="K83" s="4">
        <f>VLOOKUP(B83,CRITF!F:R,13,0)</f>
        <v>0</v>
      </c>
      <c r="L83" s="34">
        <f>VLOOKUP($B83,BJEU!$A:$E,5,0)</f>
        <v>0</v>
      </c>
      <c r="M83" s="4">
        <f>VLOOKUP(B83,GPX!$A:$AG,33,0)</f>
        <v>0</v>
      </c>
      <c r="N83" s="4">
        <f>VLOOKUP(B83,FRANCE!$A:$AA,27,0)</f>
        <v>0</v>
      </c>
    </row>
    <row r="84" spans="2:14" ht="15.5" thickTop="1" thickBot="1">
      <c r="B84" t="s">
        <v>680</v>
      </c>
      <c r="C84" s="1" t="s">
        <v>100</v>
      </c>
      <c r="F84" s="49" t="str">
        <f t="shared" si="2"/>
        <v/>
      </c>
      <c r="G84" s="1" t="s">
        <v>100</v>
      </c>
      <c r="H84" s="49">
        <f t="shared" si="3"/>
        <v>0</v>
      </c>
      <c r="I84" s="4">
        <f>VLOOKUP($G84,CLT!$AN:$BC,16,0)</f>
        <v>0</v>
      </c>
      <c r="J84" s="4">
        <f>VLOOKUP($G84,CLT!$AN:$BC,15,0)</f>
        <v>0</v>
      </c>
      <c r="K84" s="4">
        <f>VLOOKUP(B84,CRITF!F:R,13,0)</f>
        <v>0</v>
      </c>
      <c r="L84" s="34">
        <f>VLOOKUP($B84,BJEU!$A:$E,5,0)</f>
        <v>0</v>
      </c>
      <c r="M84" s="4">
        <f>VLOOKUP(B84,GPX!$A:$AG,33,0)</f>
        <v>0</v>
      </c>
      <c r="N84" s="4">
        <f>VLOOKUP(B84,FRANCE!$A:$AA,27,0)</f>
        <v>0</v>
      </c>
    </row>
    <row r="85" spans="2:14" ht="15.5" thickTop="1" thickBot="1">
      <c r="B85" t="s">
        <v>681</v>
      </c>
      <c r="C85" s="1" t="s">
        <v>101</v>
      </c>
      <c r="F85" s="49" t="str">
        <f t="shared" si="2"/>
        <v/>
      </c>
      <c r="G85" s="1" t="s">
        <v>101</v>
      </c>
      <c r="H85" s="49">
        <f t="shared" si="3"/>
        <v>0</v>
      </c>
      <c r="I85" s="4">
        <f>VLOOKUP($G85,CLT!$AN:$BC,16,0)</f>
        <v>0</v>
      </c>
      <c r="J85" s="4">
        <f>VLOOKUP($G85,CLT!$AN:$BC,15,0)</f>
        <v>0</v>
      </c>
      <c r="K85" s="4">
        <f>VLOOKUP(B85,CRITF!F:R,13,0)</f>
        <v>0</v>
      </c>
      <c r="L85" s="34">
        <f>VLOOKUP($B85,BJEU!$A:$E,5,0)</f>
        <v>0</v>
      </c>
      <c r="M85" s="4">
        <f>VLOOKUP(B85,GPX!$A:$AG,33,0)</f>
        <v>0</v>
      </c>
      <c r="N85" s="4">
        <f>VLOOKUP(B85,FRANCE!$A:$AA,27,0)</f>
        <v>0</v>
      </c>
    </row>
    <row r="86" spans="2:14" ht="15.5" thickTop="1" thickBot="1">
      <c r="B86" t="s">
        <v>682</v>
      </c>
      <c r="C86" s="1" t="s">
        <v>102</v>
      </c>
      <c r="F86" s="49" t="str">
        <f t="shared" si="2"/>
        <v/>
      </c>
      <c r="G86" s="1" t="s">
        <v>102</v>
      </c>
      <c r="H86" s="49">
        <f t="shared" si="3"/>
        <v>0</v>
      </c>
      <c r="I86" s="4">
        <f>VLOOKUP($G86,CLT!$AN:$BC,16,0)</f>
        <v>0</v>
      </c>
      <c r="J86" s="4">
        <f>VLOOKUP($G86,CLT!$AN:$BC,15,0)</f>
        <v>0</v>
      </c>
      <c r="K86" s="4">
        <f>VLOOKUP(B86,CRITF!F:R,13,0)</f>
        <v>0</v>
      </c>
      <c r="L86" s="34">
        <f>VLOOKUP($B86,BJEU!$A:$E,5,0)</f>
        <v>0</v>
      </c>
      <c r="M86" s="4">
        <f>VLOOKUP(B86,GPX!$A:$AG,33,0)</f>
        <v>0</v>
      </c>
      <c r="N86" s="4">
        <f>VLOOKUP(B86,FRANCE!$A:$AA,27,0)</f>
        <v>0</v>
      </c>
    </row>
    <row r="87" spans="2:14" ht="15.5" thickTop="1" thickBot="1">
      <c r="B87" t="s">
        <v>683</v>
      </c>
      <c r="C87" s="1" t="s">
        <v>103</v>
      </c>
      <c r="F87" s="49" t="str">
        <f t="shared" si="2"/>
        <v/>
      </c>
      <c r="G87" s="1" t="s">
        <v>103</v>
      </c>
      <c r="H87" s="49">
        <f t="shared" si="3"/>
        <v>0</v>
      </c>
      <c r="I87" s="4">
        <f>VLOOKUP($G87,CLT!$AN:$BC,16,0)</f>
        <v>0</v>
      </c>
      <c r="J87" s="4">
        <f>VLOOKUP($G87,CLT!$AN:$BC,15,0)</f>
        <v>0</v>
      </c>
      <c r="K87" s="4">
        <f>VLOOKUP(B87,CRITF!F:R,13,0)</f>
        <v>0</v>
      </c>
      <c r="L87" s="34">
        <f>VLOOKUP($B87,BJEU!$A:$E,5,0)</f>
        <v>0</v>
      </c>
      <c r="M87" s="4">
        <f>VLOOKUP(B87,GPX!$A:$AG,33,0)</f>
        <v>0</v>
      </c>
      <c r="N87" s="4">
        <f>VLOOKUP(B87,FRANCE!$A:$AA,27,0)</f>
        <v>0</v>
      </c>
    </row>
    <row r="88" spans="2:14" ht="15.5" thickTop="1" thickBot="1">
      <c r="B88" t="s">
        <v>684</v>
      </c>
      <c r="C88" s="1" t="s">
        <v>104</v>
      </c>
      <c r="F88" s="49" t="str">
        <f t="shared" si="2"/>
        <v/>
      </c>
      <c r="G88" s="1" t="s">
        <v>104</v>
      </c>
      <c r="H88" s="49">
        <f t="shared" si="3"/>
        <v>0</v>
      </c>
      <c r="I88" s="4">
        <f>VLOOKUP($G88,CLT!$AN:$BC,16,0)</f>
        <v>0</v>
      </c>
      <c r="J88" s="4">
        <f>VLOOKUP($G88,CLT!$AN:$BC,15,0)</f>
        <v>0</v>
      </c>
      <c r="K88" s="4">
        <f>VLOOKUP(B88,CRITF!F:R,13,0)</f>
        <v>0</v>
      </c>
      <c r="L88" s="34">
        <f>VLOOKUP($B88,BJEU!$A:$E,5,0)</f>
        <v>0</v>
      </c>
      <c r="M88" s="4">
        <f>VLOOKUP(B88,GPX!$A:$AG,33,0)</f>
        <v>0</v>
      </c>
      <c r="N88" s="4">
        <f>VLOOKUP(B88,FRANCE!$A:$AA,27,0)</f>
        <v>0</v>
      </c>
    </row>
    <row r="89" spans="2:14" ht="15.5" thickTop="1" thickBot="1">
      <c r="B89" t="s">
        <v>685</v>
      </c>
      <c r="C89" s="1" t="s">
        <v>105</v>
      </c>
      <c r="F89" s="49" t="str">
        <f t="shared" si="2"/>
        <v/>
      </c>
      <c r="G89" s="1" t="s">
        <v>105</v>
      </c>
      <c r="H89" s="49">
        <f t="shared" si="3"/>
        <v>0</v>
      </c>
      <c r="I89" s="4">
        <f>VLOOKUP($G89,CLT!$AN:$BC,16,0)</f>
        <v>0</v>
      </c>
      <c r="J89" s="4">
        <f>VLOOKUP($G89,CLT!$AN:$BC,15,0)</f>
        <v>0</v>
      </c>
      <c r="K89" s="4">
        <f>VLOOKUP(B89,CRITF!F:R,13,0)</f>
        <v>0</v>
      </c>
      <c r="L89" s="34">
        <f>VLOOKUP($B89,BJEU!$A:$E,5,0)</f>
        <v>0</v>
      </c>
      <c r="M89" s="4">
        <f>VLOOKUP(B89,GPX!$A:$AG,33,0)</f>
        <v>0</v>
      </c>
      <c r="N89" s="4">
        <f>VLOOKUP(B89,FRANCE!$A:$AA,27,0)</f>
        <v>0</v>
      </c>
    </row>
    <row r="90" spans="2:14" ht="15.5" thickTop="1" thickBot="1">
      <c r="B90" t="s">
        <v>686</v>
      </c>
      <c r="C90" s="1" t="s">
        <v>106</v>
      </c>
      <c r="F90" s="49" t="str">
        <f t="shared" si="2"/>
        <v/>
      </c>
      <c r="G90" s="1" t="s">
        <v>106</v>
      </c>
      <c r="H90" s="49">
        <f t="shared" si="3"/>
        <v>0</v>
      </c>
      <c r="I90" s="4">
        <f>VLOOKUP($G90,CLT!$AN:$BC,16,0)</f>
        <v>0</v>
      </c>
      <c r="J90" s="4">
        <f>VLOOKUP($G90,CLT!$AN:$BC,15,0)</f>
        <v>0</v>
      </c>
      <c r="K90" s="4">
        <f>VLOOKUP(B90,CRITF!F:R,13,0)</f>
        <v>0</v>
      </c>
      <c r="L90" s="34">
        <f>VLOOKUP($B90,BJEU!$A:$E,5,0)</f>
        <v>0</v>
      </c>
      <c r="M90" s="4">
        <f>VLOOKUP(B90,GPX!$A:$AG,33,0)</f>
        <v>0</v>
      </c>
      <c r="N90" s="4">
        <f>VLOOKUP(B90,FRANCE!$A:$AA,27,0)</f>
        <v>0</v>
      </c>
    </row>
    <row r="91" spans="2:14" ht="15.5" thickTop="1" thickBot="1">
      <c r="B91" t="s">
        <v>687</v>
      </c>
      <c r="C91" s="1" t="s">
        <v>107</v>
      </c>
      <c r="F91" s="49" t="str">
        <f t="shared" si="2"/>
        <v/>
      </c>
      <c r="G91" s="1" t="s">
        <v>107</v>
      </c>
      <c r="H91" s="49">
        <f t="shared" si="3"/>
        <v>0</v>
      </c>
      <c r="I91" s="4">
        <f>VLOOKUP($G91,CLT!$AN:$BC,16,0)</f>
        <v>0</v>
      </c>
      <c r="J91" s="4">
        <f>VLOOKUP($G91,CLT!$AN:$BC,15,0)</f>
        <v>0</v>
      </c>
      <c r="K91" s="4">
        <f>VLOOKUP(B91,CRITF!F:R,13,0)</f>
        <v>0</v>
      </c>
      <c r="L91" s="34">
        <f>VLOOKUP($B91,BJEU!$A:$E,5,0)</f>
        <v>0</v>
      </c>
      <c r="M91" s="4">
        <f>VLOOKUP(B91,GPX!$A:$AG,33,0)</f>
        <v>0</v>
      </c>
      <c r="N91" s="4">
        <f>VLOOKUP(B91,FRANCE!$A:$AA,27,0)</f>
        <v>0</v>
      </c>
    </row>
    <row r="92" spans="2:14" ht="15.5" thickTop="1" thickBot="1">
      <c r="B92" t="s">
        <v>688</v>
      </c>
      <c r="C92" s="1" t="s">
        <v>108</v>
      </c>
      <c r="F92" s="49" t="str">
        <f t="shared" si="2"/>
        <v/>
      </c>
      <c r="G92" s="1" t="s">
        <v>108</v>
      </c>
      <c r="H92" s="49">
        <f t="shared" si="3"/>
        <v>0</v>
      </c>
      <c r="I92" s="4">
        <f>VLOOKUP($G92,CLT!$AN:$BC,16,0)</f>
        <v>0</v>
      </c>
      <c r="J92" s="4">
        <f>VLOOKUP($G92,CLT!$AN:$BC,15,0)</f>
        <v>0</v>
      </c>
      <c r="K92" s="4">
        <f>VLOOKUP(B92,CRITF!F:R,13,0)</f>
        <v>0</v>
      </c>
      <c r="L92" s="34">
        <f>VLOOKUP($B92,BJEU!$A:$E,5,0)</f>
        <v>0</v>
      </c>
      <c r="M92" s="4">
        <f>VLOOKUP(B92,GPX!$A:$AG,33,0)</f>
        <v>0</v>
      </c>
      <c r="N92" s="4">
        <f>VLOOKUP(B92,FRANCE!$A:$AA,27,0)</f>
        <v>0</v>
      </c>
    </row>
    <row r="93" spans="2:14" ht="15.5" thickTop="1" thickBot="1">
      <c r="B93" t="s">
        <v>689</v>
      </c>
      <c r="C93" s="1" t="s">
        <v>109</v>
      </c>
      <c r="F93" s="49" t="str">
        <f t="shared" si="2"/>
        <v/>
      </c>
      <c r="G93" s="1" t="s">
        <v>109</v>
      </c>
      <c r="H93" s="49">
        <f t="shared" si="3"/>
        <v>0</v>
      </c>
      <c r="I93" s="4">
        <f>VLOOKUP($G93,CLT!$AN:$BC,16,0)</f>
        <v>0</v>
      </c>
      <c r="J93" s="4">
        <f>VLOOKUP($G93,CLT!$AN:$BC,15,0)</f>
        <v>0</v>
      </c>
      <c r="K93" s="4">
        <f>VLOOKUP(B93,CRITF!F:R,13,0)</f>
        <v>0</v>
      </c>
      <c r="L93" s="34">
        <f>VLOOKUP($B93,BJEU!$A:$E,5,0)</f>
        <v>0</v>
      </c>
      <c r="M93" s="4">
        <f>VLOOKUP(B93,GPX!$A:$AG,33,0)</f>
        <v>0</v>
      </c>
      <c r="N93" s="4">
        <f>VLOOKUP(B93,FRANCE!$A:$AA,27,0)</f>
        <v>0</v>
      </c>
    </row>
    <row r="94" spans="2:14" ht="15.5" thickTop="1" thickBot="1">
      <c r="B94" t="s">
        <v>690</v>
      </c>
      <c r="C94" s="1" t="s">
        <v>110</v>
      </c>
      <c r="F94" s="49" t="str">
        <f t="shared" si="2"/>
        <v/>
      </c>
      <c r="G94" s="1" t="s">
        <v>110</v>
      </c>
      <c r="H94" s="49">
        <f t="shared" si="3"/>
        <v>0</v>
      </c>
      <c r="I94" s="4">
        <f>VLOOKUP($G94,CLT!$AN:$BC,16,0)</f>
        <v>0</v>
      </c>
      <c r="J94" s="4">
        <f>VLOOKUP($G94,CLT!$AN:$BC,15,0)</f>
        <v>0</v>
      </c>
      <c r="K94" s="4">
        <f>VLOOKUP(B94,CRITF!F:R,13,0)</f>
        <v>0</v>
      </c>
      <c r="L94" s="34">
        <f>VLOOKUP($B94,BJEU!$A:$E,5,0)</f>
        <v>0</v>
      </c>
      <c r="M94" s="4">
        <f>VLOOKUP(B94,GPX!$A:$AG,33,0)</f>
        <v>0</v>
      </c>
      <c r="N94" s="4">
        <f>VLOOKUP(B94,FRANCE!$A:$AA,27,0)</f>
        <v>0</v>
      </c>
    </row>
    <row r="95" spans="2:14" ht="15.5" thickTop="1" thickBot="1">
      <c r="B95" t="s">
        <v>691</v>
      </c>
      <c r="C95" s="1" t="s">
        <v>539</v>
      </c>
      <c r="F95" s="49" t="str">
        <f t="shared" si="2"/>
        <v/>
      </c>
      <c r="G95" s="1" t="s">
        <v>539</v>
      </c>
      <c r="H95" s="49">
        <f t="shared" si="3"/>
        <v>0</v>
      </c>
      <c r="I95" s="4">
        <f>VLOOKUP($G95,CLT!$AN:$BC,16,0)</f>
        <v>0</v>
      </c>
      <c r="J95" s="4">
        <f>VLOOKUP($G95,CLT!$AN:$BC,15,0)</f>
        <v>0</v>
      </c>
      <c r="K95" s="4">
        <f>VLOOKUP(B95,CRITF!F:R,13,0)</f>
        <v>0</v>
      </c>
      <c r="L95" s="34">
        <f>VLOOKUP($B95,BJEU!$A:$E,5,0)</f>
        <v>0</v>
      </c>
      <c r="M95" s="4">
        <f>VLOOKUP(B95,GPX!$A:$AG,33,0)</f>
        <v>0</v>
      </c>
      <c r="N95" s="4">
        <f>VLOOKUP(B95,FRANCE!$A:$AA,27,0)</f>
        <v>0</v>
      </c>
    </row>
    <row r="96" spans="2:14" ht="15.5" thickTop="1" thickBot="1">
      <c r="B96" t="s">
        <v>692</v>
      </c>
      <c r="C96" s="1" t="s">
        <v>111</v>
      </c>
      <c r="F96" s="49" t="str">
        <f t="shared" si="2"/>
        <v/>
      </c>
      <c r="G96" s="1" t="s">
        <v>111</v>
      </c>
      <c r="H96" s="49">
        <f t="shared" si="3"/>
        <v>0</v>
      </c>
      <c r="I96" s="4">
        <f>VLOOKUP($G96,CLT!$AN:$BC,16,0)</f>
        <v>0</v>
      </c>
      <c r="J96" s="4">
        <f>VLOOKUP($G96,CLT!$AN:$BC,15,0)</f>
        <v>0</v>
      </c>
      <c r="K96" s="4">
        <f>VLOOKUP(B96,CRITF!F:R,13,0)</f>
        <v>0</v>
      </c>
      <c r="L96" s="34">
        <f>VLOOKUP($B96,BJEU!$A:$E,5,0)</f>
        <v>0</v>
      </c>
      <c r="M96" s="4">
        <f>VLOOKUP(B96,GPX!$A:$AG,33,0)</f>
        <v>0</v>
      </c>
      <c r="N96" s="4">
        <f>VLOOKUP(B96,FRANCE!$A:$AA,27,0)</f>
        <v>0</v>
      </c>
    </row>
    <row r="97" spans="2:14" ht="15.5" thickTop="1" thickBot="1">
      <c r="B97" t="s">
        <v>693</v>
      </c>
      <c r="C97" s="1" t="s">
        <v>112</v>
      </c>
      <c r="F97" s="49" t="str">
        <f t="shared" si="2"/>
        <v/>
      </c>
      <c r="G97" s="1" t="s">
        <v>112</v>
      </c>
      <c r="H97" s="49">
        <f t="shared" si="3"/>
        <v>0</v>
      </c>
      <c r="I97" s="4">
        <f>VLOOKUP($G97,CLT!$AN:$BC,16,0)</f>
        <v>0</v>
      </c>
      <c r="J97" s="4">
        <f>VLOOKUP($G97,CLT!$AN:$BC,15,0)</f>
        <v>0</v>
      </c>
      <c r="K97" s="4">
        <f>VLOOKUP(B97,CRITF!F:R,13,0)</f>
        <v>0</v>
      </c>
      <c r="L97" s="34">
        <f>VLOOKUP($B97,BJEU!$A:$E,5,0)</f>
        <v>0</v>
      </c>
      <c r="M97" s="4">
        <f>VLOOKUP(B97,GPX!$A:$AG,33,0)</f>
        <v>0</v>
      </c>
      <c r="N97" s="4">
        <f>VLOOKUP(B97,FRANCE!$A:$AA,27,0)</f>
        <v>0</v>
      </c>
    </row>
    <row r="98" spans="2:14" ht="15.5" thickTop="1" thickBot="1">
      <c r="B98" t="s">
        <v>694</v>
      </c>
      <c r="C98" s="1" t="s">
        <v>113</v>
      </c>
      <c r="F98" s="49" t="str">
        <f t="shared" si="2"/>
        <v/>
      </c>
      <c r="G98" s="1" t="s">
        <v>113</v>
      </c>
      <c r="H98" s="49">
        <f t="shared" si="3"/>
        <v>0</v>
      </c>
      <c r="I98" s="4">
        <f>VLOOKUP($G98,CLT!$AN:$BC,16,0)</f>
        <v>0</v>
      </c>
      <c r="J98" s="4">
        <f>VLOOKUP($G98,CLT!$AN:$BC,15,0)</f>
        <v>0</v>
      </c>
      <c r="K98" s="4">
        <f>VLOOKUP(B98,CRITF!F:R,13,0)</f>
        <v>0</v>
      </c>
      <c r="L98" s="34">
        <f>VLOOKUP($B98,BJEU!$A:$E,5,0)</f>
        <v>0</v>
      </c>
      <c r="M98" s="4">
        <f>VLOOKUP(B98,GPX!$A:$AG,33,0)</f>
        <v>0</v>
      </c>
      <c r="N98" s="4">
        <f>VLOOKUP(B98,FRANCE!$A:$AA,27,0)</f>
        <v>0</v>
      </c>
    </row>
    <row r="99" spans="2:14" ht="15.5" thickTop="1" thickBot="1">
      <c r="B99" t="s">
        <v>695</v>
      </c>
      <c r="C99" s="1" t="s">
        <v>114</v>
      </c>
      <c r="F99" s="49">
        <f t="shared" si="2"/>
        <v>20</v>
      </c>
      <c r="G99" s="1" t="s">
        <v>114</v>
      </c>
      <c r="H99" s="49">
        <f t="shared" si="3"/>
        <v>42</v>
      </c>
      <c r="I99" s="4">
        <f>VLOOKUP($G99,CLT!$AN:$BC,16,0)</f>
        <v>0</v>
      </c>
      <c r="J99" s="4">
        <f>VLOOKUP($G99,CLT!$AN:$BC,15,0)</f>
        <v>0</v>
      </c>
      <c r="K99" s="4">
        <f>VLOOKUP(B99,CRITF!F:R,13,0)</f>
        <v>18</v>
      </c>
      <c r="L99" s="34">
        <f>VLOOKUP($B99,BJEU!$A:$E,5,0)</f>
        <v>0</v>
      </c>
      <c r="M99" s="4">
        <f>VLOOKUP(B99,GPX!$A:$AG,33,0)</f>
        <v>24</v>
      </c>
      <c r="N99" s="4">
        <f>VLOOKUP(B99,FRANCE!$A:$AA,27,0)</f>
        <v>0</v>
      </c>
    </row>
    <row r="100" spans="2:14" ht="15.5" thickTop="1" thickBot="1">
      <c r="B100" t="s">
        <v>696</v>
      </c>
      <c r="C100" s="1" t="s">
        <v>115</v>
      </c>
      <c r="F100" s="49" t="str">
        <f t="shared" si="2"/>
        <v/>
      </c>
      <c r="G100" s="1" t="s">
        <v>115</v>
      </c>
      <c r="H100" s="49">
        <f t="shared" si="3"/>
        <v>0</v>
      </c>
      <c r="I100" s="4">
        <f>VLOOKUP($G100,CLT!$AN:$BC,16,0)</f>
        <v>0</v>
      </c>
      <c r="J100" s="4">
        <f>VLOOKUP($G100,CLT!$AN:$BC,15,0)</f>
        <v>0</v>
      </c>
      <c r="K100" s="4">
        <f>VLOOKUP(B100,CRITF!F:R,13,0)</f>
        <v>0</v>
      </c>
      <c r="L100" s="34">
        <f>VLOOKUP($B100,BJEU!$A:$E,5,0)</f>
        <v>0</v>
      </c>
      <c r="M100" s="4">
        <f>VLOOKUP(B100,GPX!$A:$AG,33,0)</f>
        <v>0</v>
      </c>
      <c r="N100" s="4">
        <f>VLOOKUP(B100,FRANCE!$A:$AA,27,0)</f>
        <v>0</v>
      </c>
    </row>
    <row r="101" spans="2:14" ht="15.5" thickTop="1" thickBot="1">
      <c r="B101" t="s">
        <v>697</v>
      </c>
      <c r="C101" s="1" t="s">
        <v>116</v>
      </c>
      <c r="F101" s="49" t="str">
        <f t="shared" si="2"/>
        <v/>
      </c>
      <c r="G101" s="1" t="s">
        <v>116</v>
      </c>
      <c r="H101" s="49">
        <f t="shared" si="3"/>
        <v>0</v>
      </c>
      <c r="I101" s="4">
        <f>VLOOKUP($G101,CLT!$AN:$BC,16,0)</f>
        <v>0</v>
      </c>
      <c r="J101" s="4">
        <f>VLOOKUP($G101,CLT!$AN:$BC,15,0)</f>
        <v>0</v>
      </c>
      <c r="K101" s="4">
        <f>VLOOKUP(B101,CRITF!F:R,13,0)</f>
        <v>0</v>
      </c>
      <c r="L101" s="34">
        <f>VLOOKUP($B101,BJEU!$A:$E,5,0)</f>
        <v>0</v>
      </c>
      <c r="M101" s="4">
        <f>VLOOKUP(B101,GPX!$A:$AG,33,0)</f>
        <v>0</v>
      </c>
      <c r="N101" s="4">
        <f>VLOOKUP(B101,FRANCE!$A:$AA,27,0)</f>
        <v>0</v>
      </c>
    </row>
    <row r="102" spans="2:14" ht="15.5" thickTop="1" thickBot="1">
      <c r="B102" t="s">
        <v>698</v>
      </c>
      <c r="C102" s="1" t="s">
        <v>117</v>
      </c>
      <c r="F102" s="49" t="str">
        <f t="shared" si="2"/>
        <v/>
      </c>
      <c r="G102" s="1" t="s">
        <v>117</v>
      </c>
      <c r="H102" s="49">
        <f t="shared" si="3"/>
        <v>0</v>
      </c>
      <c r="I102" s="4">
        <f>VLOOKUP($G102,CLT!$AN:$BC,16,0)</f>
        <v>0</v>
      </c>
      <c r="J102" s="4">
        <f>VLOOKUP($G102,CLT!$AN:$BC,15,0)</f>
        <v>0</v>
      </c>
      <c r="K102" s="4">
        <f>VLOOKUP(B102,CRITF!F:R,13,0)</f>
        <v>0</v>
      </c>
      <c r="L102" s="34">
        <f>VLOOKUP($B102,BJEU!$A:$E,5,0)</f>
        <v>0</v>
      </c>
      <c r="M102" s="4">
        <f>VLOOKUP(B102,GPX!$A:$AG,33,0)</f>
        <v>0</v>
      </c>
      <c r="N102" s="4">
        <f>VLOOKUP(B102,FRANCE!$A:$AA,27,0)</f>
        <v>0</v>
      </c>
    </row>
    <row r="103" spans="2:14" ht="15.5" thickTop="1" thickBot="1">
      <c r="B103" t="s">
        <v>699</v>
      </c>
      <c r="C103" s="1" t="s">
        <v>118</v>
      </c>
      <c r="F103" s="49" t="str">
        <f t="shared" si="2"/>
        <v/>
      </c>
      <c r="G103" s="1" t="s">
        <v>118</v>
      </c>
      <c r="H103" s="49">
        <f t="shared" si="3"/>
        <v>0</v>
      </c>
      <c r="I103" s="4">
        <f>VLOOKUP($G103,CLT!$AN:$BC,16,0)</f>
        <v>0</v>
      </c>
      <c r="J103" s="4">
        <f>VLOOKUP($G103,CLT!$AN:$BC,15,0)</f>
        <v>0</v>
      </c>
      <c r="K103" s="4">
        <f>VLOOKUP(B103,CRITF!F:R,13,0)</f>
        <v>0</v>
      </c>
      <c r="L103" s="34">
        <f>VLOOKUP($B103,BJEU!$A:$E,5,0)</f>
        <v>0</v>
      </c>
      <c r="M103" s="4">
        <f>VLOOKUP(B103,GPX!$A:$AG,33,0)</f>
        <v>0</v>
      </c>
      <c r="N103" s="4">
        <f>VLOOKUP(B103,FRANCE!$A:$AA,27,0)</f>
        <v>0</v>
      </c>
    </row>
    <row r="104" spans="2:14" ht="15.5" thickTop="1" thickBot="1">
      <c r="B104" t="s">
        <v>700</v>
      </c>
      <c r="C104" s="1" t="s">
        <v>119</v>
      </c>
      <c r="F104" s="49" t="str">
        <f t="shared" si="2"/>
        <v/>
      </c>
      <c r="G104" s="1" t="s">
        <v>119</v>
      </c>
      <c r="H104" s="49">
        <f t="shared" si="3"/>
        <v>0</v>
      </c>
      <c r="I104" s="4">
        <f>VLOOKUP($G104,CLT!$AN:$BC,16,0)</f>
        <v>0</v>
      </c>
      <c r="J104" s="4">
        <f>VLOOKUP($G104,CLT!$AN:$BC,15,0)</f>
        <v>0</v>
      </c>
      <c r="K104" s="4">
        <f>VLOOKUP(B104,CRITF!F:R,13,0)</f>
        <v>0</v>
      </c>
      <c r="L104" s="34">
        <f>VLOOKUP($B104,BJEU!$A:$E,5,0)</f>
        <v>0</v>
      </c>
      <c r="M104" s="4">
        <f>VLOOKUP(B104,GPX!$A:$AG,33,0)</f>
        <v>0</v>
      </c>
      <c r="N104" s="4">
        <f>VLOOKUP(B104,FRANCE!$A:$AA,27,0)</f>
        <v>0</v>
      </c>
    </row>
    <row r="105" spans="2:14" ht="15.5" thickTop="1" thickBot="1">
      <c r="B105" t="s">
        <v>701</v>
      </c>
      <c r="C105" s="1" t="s">
        <v>120</v>
      </c>
      <c r="F105" s="49" t="str">
        <f t="shared" si="2"/>
        <v/>
      </c>
      <c r="G105" s="1" t="s">
        <v>120</v>
      </c>
      <c r="H105" s="49">
        <f t="shared" si="3"/>
        <v>0</v>
      </c>
      <c r="I105" s="4">
        <f>VLOOKUP($G105,CLT!$AN:$BC,16,0)</f>
        <v>0</v>
      </c>
      <c r="J105" s="4">
        <f>VLOOKUP($G105,CLT!$AN:$BC,15,0)</f>
        <v>0</v>
      </c>
      <c r="K105" s="4">
        <f>VLOOKUP(B105,CRITF!F:R,13,0)</f>
        <v>0</v>
      </c>
      <c r="L105" s="34">
        <f>VLOOKUP($B105,BJEU!$A:$E,5,0)</f>
        <v>0</v>
      </c>
      <c r="M105" s="4">
        <f>VLOOKUP(B105,GPX!$A:$AG,33,0)</f>
        <v>0</v>
      </c>
      <c r="N105" s="4">
        <f>VLOOKUP(B105,FRANCE!$A:$AA,27,0)</f>
        <v>0</v>
      </c>
    </row>
    <row r="106" spans="2:14" ht="15.5" thickTop="1" thickBot="1">
      <c r="B106" t="s">
        <v>702</v>
      </c>
      <c r="C106" s="1" t="s">
        <v>121</v>
      </c>
      <c r="F106" s="49">
        <f t="shared" si="2"/>
        <v>1</v>
      </c>
      <c r="G106" s="1" t="s">
        <v>121</v>
      </c>
      <c r="H106" s="49">
        <f t="shared" si="3"/>
        <v>464</v>
      </c>
      <c r="I106" s="4">
        <f>VLOOKUP($G106,CLT!$AN:$BC,16,0)</f>
        <v>28</v>
      </c>
      <c r="J106" s="4">
        <f>VLOOKUP($G106,CLT!$AN:$BC,15,0)</f>
        <v>16</v>
      </c>
      <c r="K106" s="4">
        <f>VLOOKUP(B106,CRITF!F:R,13,0)</f>
        <v>168</v>
      </c>
      <c r="L106" s="34">
        <f>VLOOKUP($B106,BJEU!$A:$E,5,0)</f>
        <v>58</v>
      </c>
      <c r="M106" s="4">
        <f>VLOOKUP(B106,GPX!$A:$AG,33,0)</f>
        <v>194</v>
      </c>
      <c r="N106" s="4">
        <f>VLOOKUP(B106,FRANCE!$A:$AA,27,0)</f>
        <v>0</v>
      </c>
    </row>
    <row r="107" spans="2:14" ht="15.5" thickTop="1" thickBot="1">
      <c r="B107" t="s">
        <v>703</v>
      </c>
      <c r="C107" s="1" t="s">
        <v>122</v>
      </c>
      <c r="F107" s="49" t="str">
        <f t="shared" si="2"/>
        <v/>
      </c>
      <c r="G107" s="1" t="s">
        <v>122</v>
      </c>
      <c r="H107" s="49">
        <f t="shared" si="3"/>
        <v>0</v>
      </c>
      <c r="I107" s="4">
        <f>VLOOKUP($G107,CLT!$AN:$BC,16,0)</f>
        <v>0</v>
      </c>
      <c r="J107" s="4">
        <f>VLOOKUP($G107,CLT!$AN:$BC,15,0)</f>
        <v>0</v>
      </c>
      <c r="K107" s="4">
        <f>VLOOKUP(B107,CRITF!F:R,13,0)</f>
        <v>0</v>
      </c>
      <c r="L107" s="34">
        <f>VLOOKUP($B107,BJEU!$A:$E,5,0)</f>
        <v>0</v>
      </c>
      <c r="M107" s="4">
        <f>VLOOKUP(B107,GPX!$A:$AG,33,0)</f>
        <v>0</v>
      </c>
      <c r="N107" s="4">
        <f>VLOOKUP(B107,FRANCE!$A:$AA,27,0)</f>
        <v>0</v>
      </c>
    </row>
    <row r="108" spans="2:14" ht="15.5" thickTop="1" thickBot="1">
      <c r="B108" t="s">
        <v>704</v>
      </c>
      <c r="C108" s="1" t="s">
        <v>123</v>
      </c>
      <c r="F108" s="49" t="str">
        <f t="shared" si="2"/>
        <v/>
      </c>
      <c r="G108" s="1" t="s">
        <v>123</v>
      </c>
      <c r="H108" s="49">
        <f t="shared" si="3"/>
        <v>0</v>
      </c>
      <c r="I108" s="4">
        <f>VLOOKUP($G108,CLT!$AN:$BC,16,0)</f>
        <v>0</v>
      </c>
      <c r="J108" s="4">
        <f>VLOOKUP($G108,CLT!$AN:$BC,15,0)</f>
        <v>0</v>
      </c>
      <c r="K108" s="4">
        <f>VLOOKUP(B108,CRITF!F:R,13,0)</f>
        <v>0</v>
      </c>
      <c r="L108" s="34">
        <f>VLOOKUP($B108,BJEU!$A:$E,5,0)</f>
        <v>0</v>
      </c>
      <c r="M108" s="4">
        <f>VLOOKUP(B108,GPX!$A:$AG,33,0)</f>
        <v>0</v>
      </c>
      <c r="N108" s="4">
        <f>VLOOKUP(B108,FRANCE!$A:$AA,27,0)</f>
        <v>0</v>
      </c>
    </row>
    <row r="109" spans="2:14" ht="15.5" thickTop="1" thickBot="1">
      <c r="B109" t="s">
        <v>705</v>
      </c>
      <c r="C109" s="1" t="s">
        <v>124</v>
      </c>
      <c r="F109" s="49">
        <f t="shared" si="2"/>
        <v>46</v>
      </c>
      <c r="G109" s="1" t="s">
        <v>124</v>
      </c>
      <c r="H109" s="49">
        <f t="shared" si="3"/>
        <v>4</v>
      </c>
      <c r="I109" s="4">
        <f>VLOOKUP($G109,CLT!$AN:$BC,16,0)</f>
        <v>0</v>
      </c>
      <c r="J109" s="4">
        <f>VLOOKUP($G109,CLT!$AN:$BC,15,0)</f>
        <v>0</v>
      </c>
      <c r="K109" s="4">
        <f>VLOOKUP(B109,CRITF!F:R,13,0)</f>
        <v>4</v>
      </c>
      <c r="L109" s="34">
        <f>VLOOKUP($B109,BJEU!$A:$E,5,0)</f>
        <v>0</v>
      </c>
      <c r="M109" s="4">
        <f>VLOOKUP(B109,GPX!$A:$AG,33,0)</f>
        <v>0</v>
      </c>
      <c r="N109" s="4">
        <f>VLOOKUP(B109,FRANCE!$A:$AA,27,0)</f>
        <v>0</v>
      </c>
    </row>
    <row r="110" spans="2:14" ht="15.5" thickTop="1" thickBot="1">
      <c r="B110" t="s">
        <v>706</v>
      </c>
      <c r="C110" s="1" t="s">
        <v>125</v>
      </c>
      <c r="F110" s="49" t="str">
        <f t="shared" si="2"/>
        <v/>
      </c>
      <c r="G110" s="1" t="s">
        <v>125</v>
      </c>
      <c r="H110" s="49">
        <f t="shared" si="3"/>
        <v>0</v>
      </c>
      <c r="I110" s="4">
        <f>VLOOKUP($G110,CLT!$AN:$BC,16,0)</f>
        <v>0</v>
      </c>
      <c r="J110" s="4">
        <f>VLOOKUP($G110,CLT!$AN:$BC,15,0)</f>
        <v>0</v>
      </c>
      <c r="K110" s="4">
        <f>VLOOKUP(B110,CRITF!F:R,13,0)</f>
        <v>0</v>
      </c>
      <c r="L110" s="34">
        <f>VLOOKUP($B110,BJEU!$A:$E,5,0)</f>
        <v>0</v>
      </c>
      <c r="M110" s="4">
        <f>VLOOKUP(B110,GPX!$A:$AG,33,0)</f>
        <v>0</v>
      </c>
      <c r="N110" s="4">
        <f>VLOOKUP(B110,FRANCE!$A:$AA,27,0)</f>
        <v>0</v>
      </c>
    </row>
    <row r="111" spans="2:14" ht="15.5" thickTop="1" thickBot="1">
      <c r="B111" t="s">
        <v>707</v>
      </c>
      <c r="C111" s="1" t="s">
        <v>126</v>
      </c>
      <c r="F111" s="49" t="str">
        <f t="shared" si="2"/>
        <v/>
      </c>
      <c r="G111" s="1" t="s">
        <v>126</v>
      </c>
      <c r="H111" s="49">
        <f t="shared" si="3"/>
        <v>0</v>
      </c>
      <c r="I111" s="4">
        <f>VLOOKUP($G111,CLT!$AN:$BC,16,0)</f>
        <v>0</v>
      </c>
      <c r="J111" s="4">
        <f>VLOOKUP($G111,CLT!$AN:$BC,15,0)</f>
        <v>0</v>
      </c>
      <c r="K111" s="4">
        <f>VLOOKUP(B111,CRITF!F:R,13,0)</f>
        <v>0</v>
      </c>
      <c r="L111" s="34">
        <f>VLOOKUP($B111,BJEU!$A:$E,5,0)</f>
        <v>0</v>
      </c>
      <c r="M111" s="4">
        <f>VLOOKUP(B111,GPX!$A:$AG,33,0)</f>
        <v>0</v>
      </c>
      <c r="N111" s="4">
        <f>VLOOKUP(B111,FRANCE!$A:$AA,27,0)</f>
        <v>0</v>
      </c>
    </row>
    <row r="112" spans="2:14" ht="15.5" thickTop="1" thickBot="1">
      <c r="B112" t="s">
        <v>708</v>
      </c>
      <c r="C112" s="1" t="s">
        <v>709</v>
      </c>
      <c r="F112" s="49" t="str">
        <f t="shared" si="2"/>
        <v/>
      </c>
      <c r="G112" s="1" t="s">
        <v>709</v>
      </c>
      <c r="H112" s="49">
        <f t="shared" si="3"/>
        <v>0</v>
      </c>
      <c r="I112" s="4">
        <f>VLOOKUP($G112,CLT!$AN:$BC,16,0)</f>
        <v>0</v>
      </c>
      <c r="J112" s="4">
        <f>VLOOKUP($G112,CLT!$AN:$BC,15,0)</f>
        <v>0</v>
      </c>
      <c r="K112" s="4">
        <f>VLOOKUP(B112,CRITF!F:R,13,0)</f>
        <v>0</v>
      </c>
      <c r="L112" s="34">
        <f>VLOOKUP($B112,BJEU!$A:$E,5,0)</f>
        <v>0</v>
      </c>
      <c r="M112" s="4">
        <f>VLOOKUP(B112,GPX!$A:$AG,33,0)</f>
        <v>0</v>
      </c>
      <c r="N112" s="4">
        <f>VLOOKUP(B112,FRANCE!$A:$AA,27,0)</f>
        <v>0</v>
      </c>
    </row>
    <row r="113" spans="2:14" ht="15.5" thickTop="1" thickBot="1">
      <c r="B113" t="s">
        <v>710</v>
      </c>
      <c r="C113" s="1" t="s">
        <v>127</v>
      </c>
      <c r="F113" s="49" t="str">
        <f t="shared" si="2"/>
        <v/>
      </c>
      <c r="G113" s="1" t="s">
        <v>127</v>
      </c>
      <c r="H113" s="49">
        <f t="shared" si="3"/>
        <v>0</v>
      </c>
      <c r="I113" s="4">
        <f>VLOOKUP($G113,CLT!$AN:$BC,16,0)</f>
        <v>0</v>
      </c>
      <c r="J113" s="4">
        <f>VLOOKUP($G113,CLT!$AN:$BC,15,0)</f>
        <v>0</v>
      </c>
      <c r="K113" s="4">
        <f>VLOOKUP(B113,CRITF!F:R,13,0)</f>
        <v>0</v>
      </c>
      <c r="L113" s="34">
        <f>VLOOKUP($B113,BJEU!$A:$E,5,0)</f>
        <v>0</v>
      </c>
      <c r="M113" s="4">
        <f>VLOOKUP(B113,GPX!$A:$AG,33,0)</f>
        <v>0</v>
      </c>
      <c r="N113" s="4">
        <f>VLOOKUP(B113,FRANCE!$A:$AA,27,0)</f>
        <v>0</v>
      </c>
    </row>
    <row r="114" spans="2:14" ht="15.5" thickTop="1" thickBot="1">
      <c r="B114" t="s">
        <v>711</v>
      </c>
      <c r="C114" s="1" t="s">
        <v>128</v>
      </c>
      <c r="F114" s="49" t="str">
        <f t="shared" si="2"/>
        <v/>
      </c>
      <c r="G114" s="1" t="s">
        <v>128</v>
      </c>
      <c r="H114" s="49">
        <f t="shared" si="3"/>
        <v>0</v>
      </c>
      <c r="I114" s="4">
        <f>VLOOKUP($G114,CLT!$AN:$BC,16,0)</f>
        <v>0</v>
      </c>
      <c r="J114" s="4">
        <f>VLOOKUP($G114,CLT!$AN:$BC,15,0)</f>
        <v>0</v>
      </c>
      <c r="K114" s="4">
        <f>VLOOKUP(B114,CRITF!F:R,13,0)</f>
        <v>0</v>
      </c>
      <c r="L114" s="34">
        <f>VLOOKUP($B114,BJEU!$A:$E,5,0)</f>
        <v>0</v>
      </c>
      <c r="M114" s="4">
        <f>VLOOKUP(B114,GPX!$A:$AG,33,0)</f>
        <v>0</v>
      </c>
      <c r="N114" s="4">
        <f>VLOOKUP(B114,FRANCE!$A:$AA,27,0)</f>
        <v>0</v>
      </c>
    </row>
    <row r="115" spans="2:14" ht="15.5" thickTop="1" thickBot="1">
      <c r="B115" t="s">
        <v>712</v>
      </c>
      <c r="C115" s="1" t="s">
        <v>129</v>
      </c>
      <c r="F115" s="49" t="str">
        <f t="shared" si="2"/>
        <v/>
      </c>
      <c r="G115" s="1" t="s">
        <v>129</v>
      </c>
      <c r="H115" s="49">
        <f t="shared" si="3"/>
        <v>0</v>
      </c>
      <c r="I115" s="4">
        <f>VLOOKUP($G115,CLT!$AN:$BC,16,0)</f>
        <v>0</v>
      </c>
      <c r="J115" s="4">
        <f>VLOOKUP($G115,CLT!$AN:$BC,15,0)</f>
        <v>0</v>
      </c>
      <c r="K115" s="4">
        <f>VLOOKUP(B115,CRITF!F:R,13,0)</f>
        <v>0</v>
      </c>
      <c r="L115" s="34">
        <f>VLOOKUP($B115,BJEU!$A:$E,5,0)</f>
        <v>0</v>
      </c>
      <c r="M115" s="4">
        <f>VLOOKUP(B115,GPX!$A:$AG,33,0)</f>
        <v>0</v>
      </c>
      <c r="N115" s="4">
        <f>VLOOKUP(B115,FRANCE!$A:$AA,27,0)</f>
        <v>0</v>
      </c>
    </row>
    <row r="116" spans="2:14" ht="15.5" thickTop="1" thickBot="1">
      <c r="B116" t="s">
        <v>713</v>
      </c>
      <c r="C116" s="1" t="s">
        <v>130</v>
      </c>
      <c r="F116" s="49" t="str">
        <f t="shared" si="2"/>
        <v/>
      </c>
      <c r="G116" s="1" t="s">
        <v>130</v>
      </c>
      <c r="H116" s="49">
        <f t="shared" si="3"/>
        <v>0</v>
      </c>
      <c r="I116" s="4">
        <f>VLOOKUP($G116,CLT!$AN:$BC,16,0)</f>
        <v>0</v>
      </c>
      <c r="J116" s="4">
        <f>VLOOKUP($G116,CLT!$AN:$BC,15,0)</f>
        <v>0</v>
      </c>
      <c r="K116" s="4">
        <f>VLOOKUP(B116,CRITF!F:R,13,0)</f>
        <v>0</v>
      </c>
      <c r="L116" s="34">
        <f>VLOOKUP($B116,BJEU!$A:$E,5,0)</f>
        <v>0</v>
      </c>
      <c r="M116" s="4">
        <f>VLOOKUP(B116,GPX!$A:$AG,33,0)</f>
        <v>0</v>
      </c>
      <c r="N116" s="4">
        <f>VLOOKUP(B116,FRANCE!$A:$AA,27,0)</f>
        <v>0</v>
      </c>
    </row>
    <row r="117" spans="2:14" ht="15.5" thickTop="1" thickBot="1">
      <c r="B117" t="s">
        <v>714</v>
      </c>
      <c r="C117" s="1" t="s">
        <v>131</v>
      </c>
      <c r="F117" s="49" t="str">
        <f t="shared" si="2"/>
        <v/>
      </c>
      <c r="G117" s="1" t="s">
        <v>131</v>
      </c>
      <c r="H117" s="49">
        <f t="shared" si="3"/>
        <v>0</v>
      </c>
      <c r="I117" s="4">
        <f>VLOOKUP($G117,CLT!$AN:$BC,16,0)</f>
        <v>0</v>
      </c>
      <c r="J117" s="4">
        <f>VLOOKUP($G117,CLT!$AN:$BC,15,0)</f>
        <v>0</v>
      </c>
      <c r="K117" s="4">
        <f>VLOOKUP(B117,CRITF!F:R,13,0)</f>
        <v>0</v>
      </c>
      <c r="L117" s="34">
        <f>VLOOKUP($B117,BJEU!$A:$E,5,0)</f>
        <v>0</v>
      </c>
      <c r="M117" s="4">
        <f>VLOOKUP(B117,GPX!$A:$AG,33,0)</f>
        <v>0</v>
      </c>
      <c r="N117" s="4">
        <f>VLOOKUP(B117,FRANCE!$A:$AA,27,0)</f>
        <v>0</v>
      </c>
    </row>
    <row r="118" spans="2:14" ht="15.5" thickTop="1" thickBot="1">
      <c r="B118" t="s">
        <v>715</v>
      </c>
      <c r="C118" s="1" t="s">
        <v>132</v>
      </c>
      <c r="F118" s="49" t="str">
        <f t="shared" si="2"/>
        <v/>
      </c>
      <c r="G118" s="1" t="s">
        <v>132</v>
      </c>
      <c r="H118" s="49">
        <f t="shared" si="3"/>
        <v>0</v>
      </c>
      <c r="I118" s="4">
        <f>VLOOKUP($G118,CLT!$AN:$BC,16,0)</f>
        <v>0</v>
      </c>
      <c r="J118" s="4">
        <f>VLOOKUP($G118,CLT!$AN:$BC,15,0)</f>
        <v>0</v>
      </c>
      <c r="K118" s="4">
        <f>VLOOKUP(B118,CRITF!F:R,13,0)</f>
        <v>0</v>
      </c>
      <c r="L118" s="34">
        <f>VLOOKUP($B118,BJEU!$A:$E,5,0)</f>
        <v>0</v>
      </c>
      <c r="M118" s="4">
        <f>VLOOKUP(B118,GPX!$A:$AG,33,0)</f>
        <v>0</v>
      </c>
      <c r="N118" s="4">
        <f>VLOOKUP(B118,FRANCE!$A:$AA,27,0)</f>
        <v>0</v>
      </c>
    </row>
    <row r="119" spans="2:14" ht="15.5" thickTop="1" thickBot="1">
      <c r="B119" t="s">
        <v>716</v>
      </c>
      <c r="C119" s="1" t="s">
        <v>133</v>
      </c>
      <c r="F119" s="49" t="str">
        <f t="shared" si="2"/>
        <v/>
      </c>
      <c r="G119" s="1" t="s">
        <v>133</v>
      </c>
      <c r="H119" s="49">
        <f t="shared" si="3"/>
        <v>0</v>
      </c>
      <c r="I119" s="4">
        <f>VLOOKUP($G119,CLT!$AN:$BC,16,0)</f>
        <v>0</v>
      </c>
      <c r="J119" s="4">
        <f>VLOOKUP($G119,CLT!$AN:$BC,15,0)</f>
        <v>0</v>
      </c>
      <c r="K119" s="4">
        <f>VLOOKUP(B119,CRITF!F:R,13,0)</f>
        <v>0</v>
      </c>
      <c r="L119" s="34">
        <f>VLOOKUP($B119,BJEU!$A:$E,5,0)</f>
        <v>0</v>
      </c>
      <c r="M119" s="4">
        <f>VLOOKUP(B119,GPX!$A:$AG,33,0)</f>
        <v>0</v>
      </c>
      <c r="N119" s="4">
        <f>VLOOKUP(B119,FRANCE!$A:$AA,27,0)</f>
        <v>0</v>
      </c>
    </row>
    <row r="120" spans="2:14" ht="15.5" thickTop="1" thickBot="1">
      <c r="B120" t="s">
        <v>717</v>
      </c>
      <c r="C120" s="1" t="s">
        <v>134</v>
      </c>
      <c r="F120" s="49" t="str">
        <f t="shared" si="2"/>
        <v/>
      </c>
      <c r="G120" s="1" t="s">
        <v>134</v>
      </c>
      <c r="H120" s="49">
        <f t="shared" si="3"/>
        <v>0</v>
      </c>
      <c r="I120" s="4">
        <f>VLOOKUP($G120,CLT!$AN:$BC,16,0)</f>
        <v>0</v>
      </c>
      <c r="J120" s="4">
        <f>VLOOKUP($G120,CLT!$AN:$BC,15,0)</f>
        <v>0</v>
      </c>
      <c r="K120" s="4">
        <f>VLOOKUP(B120,CRITF!F:R,13,0)</f>
        <v>0</v>
      </c>
      <c r="L120" s="34">
        <f>VLOOKUP($B120,BJEU!$A:$E,5,0)</f>
        <v>0</v>
      </c>
      <c r="M120" s="4">
        <f>VLOOKUP(B120,GPX!$A:$AG,33,0)</f>
        <v>0</v>
      </c>
      <c r="N120" s="4">
        <f>VLOOKUP(B120,FRANCE!$A:$AA,27,0)</f>
        <v>0</v>
      </c>
    </row>
    <row r="121" spans="2:14" ht="15.5" thickTop="1" thickBot="1">
      <c r="B121" t="s">
        <v>718</v>
      </c>
      <c r="C121" s="1" t="s">
        <v>135</v>
      </c>
      <c r="F121" s="49" t="str">
        <f t="shared" si="2"/>
        <v/>
      </c>
      <c r="G121" s="1" t="s">
        <v>135</v>
      </c>
      <c r="H121" s="49">
        <f t="shared" si="3"/>
        <v>0</v>
      </c>
      <c r="I121" s="4">
        <f>VLOOKUP($G121,CLT!$AN:$BC,16,0)</f>
        <v>0</v>
      </c>
      <c r="J121" s="4">
        <f>VLOOKUP($G121,CLT!$AN:$BC,15,0)</f>
        <v>0</v>
      </c>
      <c r="K121" s="4">
        <f>VLOOKUP(B121,CRITF!F:R,13,0)</f>
        <v>0</v>
      </c>
      <c r="L121" s="34">
        <f>VLOOKUP($B121,BJEU!$A:$E,5,0)</f>
        <v>0</v>
      </c>
      <c r="M121" s="4">
        <f>VLOOKUP(B121,GPX!$A:$AG,33,0)</f>
        <v>0</v>
      </c>
      <c r="N121" s="4">
        <f>VLOOKUP(B121,FRANCE!$A:$AA,27,0)</f>
        <v>0</v>
      </c>
    </row>
    <row r="122" spans="2:14" ht="15.5" thickTop="1" thickBot="1">
      <c r="B122" t="s">
        <v>719</v>
      </c>
      <c r="C122" s="1" t="s">
        <v>136</v>
      </c>
      <c r="F122" s="49">
        <f t="shared" si="2"/>
        <v>16</v>
      </c>
      <c r="G122" s="1" t="s">
        <v>136</v>
      </c>
      <c r="H122" s="49">
        <f t="shared" si="3"/>
        <v>54</v>
      </c>
      <c r="I122" s="4">
        <f>VLOOKUP($G122,CLT!$AN:$BC,16,0)</f>
        <v>8</v>
      </c>
      <c r="J122" s="4">
        <f>VLOOKUP($G122,CLT!$AN:$BC,15,0)</f>
        <v>0</v>
      </c>
      <c r="K122" s="4">
        <f>VLOOKUP(B122,CRITF!F:R,13,0)</f>
        <v>24</v>
      </c>
      <c r="L122" s="34">
        <f>VLOOKUP($B122,BJEU!$A:$E,5,0)</f>
        <v>22</v>
      </c>
      <c r="M122" s="4">
        <f>VLOOKUP(B122,GPX!$A:$AG,33,0)</f>
        <v>0</v>
      </c>
      <c r="N122" s="4">
        <f>VLOOKUP(B122,FRANCE!$A:$AA,27,0)</f>
        <v>0</v>
      </c>
    </row>
    <row r="123" spans="2:14" ht="15.5" thickTop="1" thickBot="1">
      <c r="B123" t="s">
        <v>720</v>
      </c>
      <c r="C123" s="1" t="s">
        <v>137</v>
      </c>
      <c r="F123" s="49">
        <f t="shared" si="2"/>
        <v>8</v>
      </c>
      <c r="G123" s="1" t="s">
        <v>137</v>
      </c>
      <c r="H123" s="49">
        <f t="shared" si="3"/>
        <v>135</v>
      </c>
      <c r="I123" s="4">
        <f>VLOOKUP($G123,CLT!$AN:$BC,16,0)</f>
        <v>0</v>
      </c>
      <c r="J123" s="4">
        <f>VLOOKUP($G123,CLT!$AN:$BC,15,0)</f>
        <v>8</v>
      </c>
      <c r="K123" s="4">
        <f>VLOOKUP(B123,CRITF!F:R,13,0)</f>
        <v>30</v>
      </c>
      <c r="L123" s="34">
        <f>VLOOKUP($B123,BJEU!$A:$E,5,0)</f>
        <v>40</v>
      </c>
      <c r="M123" s="4">
        <f>VLOOKUP(B123,GPX!$A:$AG,33,0)</f>
        <v>57</v>
      </c>
      <c r="N123" s="4">
        <f>VLOOKUP(B123,FRANCE!$A:$AA,27,0)</f>
        <v>0</v>
      </c>
    </row>
    <row r="124" spans="2:14" ht="15.5" thickTop="1" thickBot="1">
      <c r="B124" t="s">
        <v>721</v>
      </c>
      <c r="C124" s="1" t="s">
        <v>138</v>
      </c>
      <c r="F124" s="49" t="str">
        <f t="shared" si="2"/>
        <v/>
      </c>
      <c r="G124" s="1" t="s">
        <v>138</v>
      </c>
      <c r="H124" s="49">
        <f t="shared" si="3"/>
        <v>0</v>
      </c>
      <c r="I124" s="4">
        <f>VLOOKUP($G124,CLT!$AN:$BC,16,0)</f>
        <v>0</v>
      </c>
      <c r="J124" s="4">
        <f>VLOOKUP($G124,CLT!$AN:$BC,15,0)</f>
        <v>0</v>
      </c>
      <c r="K124" s="4">
        <f>VLOOKUP(B124,CRITF!F:R,13,0)</f>
        <v>0</v>
      </c>
      <c r="L124" s="34">
        <f>VLOOKUP($B124,BJEU!$A:$E,5,0)</f>
        <v>0</v>
      </c>
      <c r="M124" s="4">
        <f>VLOOKUP(B124,GPX!$A:$AG,33,0)</f>
        <v>0</v>
      </c>
      <c r="N124" s="4">
        <f>VLOOKUP(B124,FRANCE!$A:$AA,27,0)</f>
        <v>0</v>
      </c>
    </row>
    <row r="125" spans="2:14" ht="15.5" thickTop="1" thickBot="1">
      <c r="B125" t="s">
        <v>722</v>
      </c>
      <c r="C125" s="1" t="s">
        <v>139</v>
      </c>
      <c r="F125" s="49" t="str">
        <f t="shared" si="2"/>
        <v/>
      </c>
      <c r="G125" s="1" t="s">
        <v>139</v>
      </c>
      <c r="H125" s="49">
        <f t="shared" si="3"/>
        <v>0</v>
      </c>
      <c r="I125" s="4">
        <f>VLOOKUP($G125,CLT!$AN:$BC,16,0)</f>
        <v>0</v>
      </c>
      <c r="J125" s="4">
        <f>VLOOKUP($G125,CLT!$AN:$BC,15,0)</f>
        <v>0</v>
      </c>
      <c r="K125" s="4">
        <f>VLOOKUP(B125,CRITF!F:R,13,0)</f>
        <v>0</v>
      </c>
      <c r="L125" s="34">
        <f>VLOOKUP($B125,BJEU!$A:$E,5,0)</f>
        <v>0</v>
      </c>
      <c r="M125" s="4">
        <f>VLOOKUP(B125,GPX!$A:$AG,33,0)</f>
        <v>0</v>
      </c>
      <c r="N125" s="4">
        <f>VLOOKUP(B125,FRANCE!$A:$AA,27,0)</f>
        <v>0</v>
      </c>
    </row>
    <row r="126" spans="2:14" ht="15.5" thickTop="1" thickBot="1">
      <c r="B126" t="s">
        <v>723</v>
      </c>
      <c r="C126" s="1" t="s">
        <v>724</v>
      </c>
      <c r="F126" s="49" t="str">
        <f t="shared" si="2"/>
        <v/>
      </c>
      <c r="G126" s="1" t="s">
        <v>724</v>
      </c>
      <c r="H126" s="49">
        <f t="shared" si="3"/>
        <v>0</v>
      </c>
      <c r="I126" s="4">
        <f>VLOOKUP($G126,CLT!$AN:$BC,16,0)</f>
        <v>0</v>
      </c>
      <c r="J126" s="4">
        <f>VLOOKUP($G126,CLT!$AN:$BC,15,0)</f>
        <v>0</v>
      </c>
      <c r="K126" s="4">
        <f>VLOOKUP(B126,CRITF!F:R,13,0)</f>
        <v>0</v>
      </c>
      <c r="L126" s="34">
        <f>VLOOKUP($B126,BJEU!$A:$E,5,0)</f>
        <v>0</v>
      </c>
      <c r="M126" s="4">
        <f>VLOOKUP(B126,GPX!$A:$AG,33,0)</f>
        <v>0</v>
      </c>
      <c r="N126" s="4">
        <f>VLOOKUP(B126,FRANCE!$A:$AA,27,0)</f>
        <v>0</v>
      </c>
    </row>
    <row r="127" spans="2:14" ht="15.5" thickTop="1" thickBot="1">
      <c r="B127" t="s">
        <v>725</v>
      </c>
      <c r="C127" s="1" t="s">
        <v>140</v>
      </c>
      <c r="F127" s="49" t="str">
        <f t="shared" si="2"/>
        <v/>
      </c>
      <c r="G127" s="1" t="s">
        <v>140</v>
      </c>
      <c r="H127" s="49">
        <f t="shared" si="3"/>
        <v>0</v>
      </c>
      <c r="I127" s="4">
        <f>VLOOKUP($G127,CLT!$AN:$BC,16,0)</f>
        <v>0</v>
      </c>
      <c r="J127" s="4">
        <f>VLOOKUP($G127,CLT!$AN:$BC,15,0)</f>
        <v>0</v>
      </c>
      <c r="K127" s="4">
        <f>VLOOKUP(B127,CRITF!F:R,13,0)</f>
        <v>0</v>
      </c>
      <c r="L127" s="34">
        <f>VLOOKUP($B127,BJEU!$A:$E,5,0)</f>
        <v>0</v>
      </c>
      <c r="M127" s="4">
        <f>VLOOKUP(B127,GPX!$A:$AG,33,0)</f>
        <v>0</v>
      </c>
      <c r="N127" s="4">
        <f>VLOOKUP(B127,FRANCE!$A:$AA,27,0)</f>
        <v>0</v>
      </c>
    </row>
    <row r="128" spans="2:14" ht="15.5" thickTop="1" thickBot="1">
      <c r="B128" t="s">
        <v>726</v>
      </c>
      <c r="C128" s="1" t="s">
        <v>141</v>
      </c>
      <c r="F128" s="49" t="str">
        <f t="shared" si="2"/>
        <v/>
      </c>
      <c r="G128" s="1" t="s">
        <v>141</v>
      </c>
      <c r="H128" s="49">
        <f t="shared" si="3"/>
        <v>0</v>
      </c>
      <c r="I128" s="4">
        <f>VLOOKUP($G128,CLT!$AN:$BC,16,0)</f>
        <v>0</v>
      </c>
      <c r="J128" s="4">
        <f>VLOOKUP($G128,CLT!$AN:$BC,15,0)</f>
        <v>0</v>
      </c>
      <c r="K128" s="4">
        <f>VLOOKUP(B128,CRITF!F:R,13,0)</f>
        <v>0</v>
      </c>
      <c r="L128" s="34">
        <f>VLOOKUP($B128,BJEU!$A:$E,5,0)</f>
        <v>0</v>
      </c>
      <c r="M128" s="4">
        <f>VLOOKUP(B128,GPX!$A:$AG,33,0)</f>
        <v>0</v>
      </c>
      <c r="N128" s="4">
        <f>VLOOKUP(B128,FRANCE!$A:$AA,27,0)</f>
        <v>0</v>
      </c>
    </row>
    <row r="129" spans="2:14" ht="15.5" thickTop="1" thickBot="1">
      <c r="B129" t="s">
        <v>727</v>
      </c>
      <c r="C129" s="1" t="s">
        <v>142</v>
      </c>
      <c r="F129" s="49" t="str">
        <f t="shared" si="2"/>
        <v/>
      </c>
      <c r="G129" s="1" t="s">
        <v>142</v>
      </c>
      <c r="H129" s="49">
        <f t="shared" si="3"/>
        <v>0</v>
      </c>
      <c r="I129" s="4">
        <f>VLOOKUP($G129,CLT!$AN:$BC,16,0)</f>
        <v>0</v>
      </c>
      <c r="J129" s="4">
        <f>VLOOKUP($G129,CLT!$AN:$BC,15,0)</f>
        <v>0</v>
      </c>
      <c r="K129" s="4">
        <f>VLOOKUP(B129,CRITF!F:R,13,0)</f>
        <v>0</v>
      </c>
      <c r="L129" s="34">
        <f>VLOOKUP($B129,BJEU!$A:$E,5,0)</f>
        <v>0</v>
      </c>
      <c r="M129" s="4">
        <f>VLOOKUP(B129,GPX!$A:$AG,33,0)</f>
        <v>0</v>
      </c>
      <c r="N129" s="4">
        <f>VLOOKUP(B129,FRANCE!$A:$AA,27,0)</f>
        <v>0</v>
      </c>
    </row>
    <row r="130" spans="2:14" ht="15.5" thickTop="1" thickBot="1">
      <c r="B130" t="s">
        <v>728</v>
      </c>
      <c r="C130" s="1" t="s">
        <v>143</v>
      </c>
      <c r="F130" s="49" t="str">
        <f t="shared" ref="F130:F193" si="4">IF(H130=0,"",RANK(H130,$H$2:$H$347))</f>
        <v/>
      </c>
      <c r="G130" s="1" t="s">
        <v>143</v>
      </c>
      <c r="H130" s="49">
        <f t="shared" si="3"/>
        <v>0</v>
      </c>
      <c r="I130" s="4">
        <f>VLOOKUP($G130,CLT!$AN:$BC,16,0)</f>
        <v>0</v>
      </c>
      <c r="J130" s="4">
        <f>VLOOKUP($G130,CLT!$AN:$BC,15,0)</f>
        <v>0</v>
      </c>
      <c r="K130" s="4">
        <f>VLOOKUP(B130,CRITF!F:R,13,0)</f>
        <v>0</v>
      </c>
      <c r="L130" s="34">
        <f>VLOOKUP($B130,BJEU!$A:$E,5,0)</f>
        <v>0</v>
      </c>
      <c r="M130" s="4">
        <f>VLOOKUP(B130,GPX!$A:$AG,33,0)</f>
        <v>0</v>
      </c>
      <c r="N130" s="4">
        <f>VLOOKUP(B130,FRANCE!$A:$AA,27,0)</f>
        <v>0</v>
      </c>
    </row>
    <row r="131" spans="2:14" ht="15.5" thickTop="1" thickBot="1">
      <c r="B131" t="s">
        <v>729</v>
      </c>
      <c r="C131" s="1" t="s">
        <v>144</v>
      </c>
      <c r="F131" s="49">
        <f t="shared" si="4"/>
        <v>33</v>
      </c>
      <c r="G131" s="1" t="s">
        <v>144</v>
      </c>
      <c r="H131" s="49">
        <f t="shared" ref="H131:H193" si="5">SUM(I131:N131)</f>
        <v>21</v>
      </c>
      <c r="I131" s="4">
        <f>VLOOKUP($G131,CLT!$AN:$BC,16,0)</f>
        <v>0</v>
      </c>
      <c r="J131" s="4">
        <f>VLOOKUP($G131,CLT!$AN:$BC,15,0)</f>
        <v>0</v>
      </c>
      <c r="K131" s="4">
        <f>VLOOKUP(B131,CRITF!F:R,13,0)</f>
        <v>12</v>
      </c>
      <c r="L131" s="34">
        <f>VLOOKUP($B131,BJEU!$A:$E,5,0)</f>
        <v>0</v>
      </c>
      <c r="M131" s="4">
        <f>VLOOKUP(B131,GPX!$A:$AG,33,0)</f>
        <v>9</v>
      </c>
      <c r="N131" s="4">
        <f>VLOOKUP(B131,FRANCE!$A:$AA,27,0)</f>
        <v>0</v>
      </c>
    </row>
    <row r="132" spans="2:14" ht="15.5" thickTop="1" thickBot="1">
      <c r="B132" t="s">
        <v>730</v>
      </c>
      <c r="C132" s="1" t="s">
        <v>145</v>
      </c>
      <c r="F132" s="49" t="str">
        <f t="shared" si="4"/>
        <v/>
      </c>
      <c r="G132" s="1" t="s">
        <v>145</v>
      </c>
      <c r="H132" s="49">
        <f t="shared" si="5"/>
        <v>0</v>
      </c>
      <c r="I132" s="4">
        <f>VLOOKUP($G132,CLT!$AN:$BC,16,0)</f>
        <v>0</v>
      </c>
      <c r="J132" s="4">
        <f>VLOOKUP($G132,CLT!$AN:$BC,15,0)</f>
        <v>0</v>
      </c>
      <c r="K132" s="4">
        <f>VLOOKUP(B132,CRITF!F:R,13,0)</f>
        <v>0</v>
      </c>
      <c r="L132" s="34">
        <f>VLOOKUP($B132,BJEU!$A:$E,5,0)</f>
        <v>0</v>
      </c>
      <c r="M132" s="4">
        <f>VLOOKUP(B132,GPX!$A:$AG,33,0)</f>
        <v>0</v>
      </c>
      <c r="N132" s="4">
        <f>VLOOKUP(B132,FRANCE!$A:$AA,27,0)</f>
        <v>0</v>
      </c>
    </row>
    <row r="133" spans="2:14" ht="15.5" thickTop="1" thickBot="1">
      <c r="B133" t="s">
        <v>731</v>
      </c>
      <c r="C133" s="1" t="s">
        <v>146</v>
      </c>
      <c r="F133" s="49" t="str">
        <f t="shared" si="4"/>
        <v/>
      </c>
      <c r="G133" s="1" t="s">
        <v>146</v>
      </c>
      <c r="H133" s="49">
        <f t="shared" si="5"/>
        <v>0</v>
      </c>
      <c r="I133" s="4">
        <f>VLOOKUP($G133,CLT!$AN:$BC,16,0)</f>
        <v>0</v>
      </c>
      <c r="J133" s="4">
        <f>VLOOKUP($G133,CLT!$AN:$BC,15,0)</f>
        <v>0</v>
      </c>
      <c r="K133" s="4">
        <f>VLOOKUP(B133,CRITF!F:R,13,0)</f>
        <v>0</v>
      </c>
      <c r="L133" s="34">
        <f>VLOOKUP($B133,BJEU!$A:$E,5,0)</f>
        <v>0</v>
      </c>
      <c r="M133" s="4">
        <f>VLOOKUP(B133,GPX!$A:$AG,33,0)</f>
        <v>0</v>
      </c>
      <c r="N133" s="4">
        <f>VLOOKUP(B133,FRANCE!$A:$AA,27,0)</f>
        <v>0</v>
      </c>
    </row>
    <row r="134" spans="2:14" ht="15.5" thickTop="1" thickBot="1">
      <c r="B134" t="s">
        <v>732</v>
      </c>
      <c r="C134" s="1" t="s">
        <v>147</v>
      </c>
      <c r="F134" s="49" t="str">
        <f t="shared" si="4"/>
        <v/>
      </c>
      <c r="G134" s="1" t="s">
        <v>147</v>
      </c>
      <c r="H134" s="49">
        <f t="shared" si="5"/>
        <v>0</v>
      </c>
      <c r="I134" s="4">
        <f>VLOOKUP($G134,CLT!$AN:$BC,16,0)</f>
        <v>0</v>
      </c>
      <c r="J134" s="4">
        <f>VLOOKUP($G134,CLT!$AN:$BC,15,0)</f>
        <v>0</v>
      </c>
      <c r="K134" s="4">
        <f>VLOOKUP(B134,CRITF!F:R,13,0)</f>
        <v>0</v>
      </c>
      <c r="L134" s="34">
        <f>VLOOKUP($B134,BJEU!$A:$E,5,0)</f>
        <v>0</v>
      </c>
      <c r="M134" s="4">
        <f>VLOOKUP(B134,GPX!$A:$AG,33,0)</f>
        <v>0</v>
      </c>
      <c r="N134" s="4">
        <f>VLOOKUP(B134,FRANCE!$A:$AA,27,0)</f>
        <v>0</v>
      </c>
    </row>
    <row r="135" spans="2:14" ht="15.5" thickTop="1" thickBot="1">
      <c r="B135" t="s">
        <v>733</v>
      </c>
      <c r="C135" s="1" t="s">
        <v>19</v>
      </c>
      <c r="F135" s="49">
        <f t="shared" si="4"/>
        <v>24</v>
      </c>
      <c r="G135" s="1" t="s">
        <v>19</v>
      </c>
      <c r="H135" s="49">
        <f t="shared" si="5"/>
        <v>34</v>
      </c>
      <c r="I135" s="4">
        <f>VLOOKUP($G135,CLT!$AN:$BC,16,0)</f>
        <v>0</v>
      </c>
      <c r="J135" s="4">
        <f>VLOOKUP($G135,CLT!$AN:$BC,15,0)</f>
        <v>0</v>
      </c>
      <c r="K135" s="4">
        <f>VLOOKUP(B135,CRITF!F:R,13,0)</f>
        <v>18</v>
      </c>
      <c r="L135" s="34">
        <f>VLOOKUP($B135,BJEU!$A:$E,5,0)</f>
        <v>16</v>
      </c>
      <c r="M135" s="4">
        <f>VLOOKUP(B135,GPX!$A:$AG,33,0)</f>
        <v>0</v>
      </c>
      <c r="N135" s="4">
        <f>VLOOKUP(B135,FRANCE!$A:$AA,27,0)</f>
        <v>0</v>
      </c>
    </row>
    <row r="136" spans="2:14" ht="15.5" thickTop="1" thickBot="1">
      <c r="B136" t="s">
        <v>734</v>
      </c>
      <c r="C136" s="1" t="s">
        <v>148</v>
      </c>
      <c r="F136" s="49" t="str">
        <f t="shared" si="4"/>
        <v/>
      </c>
      <c r="G136" s="1" t="s">
        <v>148</v>
      </c>
      <c r="H136" s="49">
        <f t="shared" si="5"/>
        <v>0</v>
      </c>
      <c r="I136" s="4">
        <f>VLOOKUP($G136,CLT!$AN:$BC,16,0)</f>
        <v>0</v>
      </c>
      <c r="J136" s="4">
        <f>VLOOKUP($G136,CLT!$AN:$BC,15,0)</f>
        <v>0</v>
      </c>
      <c r="K136" s="4">
        <f>VLOOKUP(B136,CRITF!F:R,13,0)</f>
        <v>0</v>
      </c>
      <c r="L136" s="34">
        <f>VLOOKUP($B136,BJEU!$A:$E,5,0)</f>
        <v>0</v>
      </c>
      <c r="M136" s="4">
        <f>VLOOKUP(B136,GPX!$A:$AG,33,0)</f>
        <v>0</v>
      </c>
      <c r="N136" s="4">
        <f>VLOOKUP(B136,FRANCE!$A:$AA,27,0)</f>
        <v>0</v>
      </c>
    </row>
    <row r="137" spans="2:14" ht="15.5" thickTop="1" thickBot="1">
      <c r="B137" t="s">
        <v>735</v>
      </c>
      <c r="C137" s="1" t="s">
        <v>149</v>
      </c>
      <c r="F137" s="49" t="str">
        <f t="shared" si="4"/>
        <v/>
      </c>
      <c r="G137" s="1" t="s">
        <v>149</v>
      </c>
      <c r="H137" s="49">
        <f t="shared" si="5"/>
        <v>0</v>
      </c>
      <c r="I137" s="4">
        <f>VLOOKUP($G137,CLT!$AN:$BC,16,0)</f>
        <v>0</v>
      </c>
      <c r="J137" s="4">
        <f>VLOOKUP($G137,CLT!$AN:$BC,15,0)</f>
        <v>0</v>
      </c>
      <c r="K137" s="4">
        <f>VLOOKUP(B137,CRITF!F:R,13,0)</f>
        <v>0</v>
      </c>
      <c r="L137" s="34">
        <f>VLOOKUP($B137,BJEU!$A:$E,5,0)</f>
        <v>0</v>
      </c>
      <c r="M137" s="4">
        <f>VLOOKUP(B137,GPX!$A:$AG,33,0)</f>
        <v>0</v>
      </c>
      <c r="N137" s="4">
        <f>VLOOKUP(B137,FRANCE!$A:$AA,27,0)</f>
        <v>0</v>
      </c>
    </row>
    <row r="138" spans="2:14" ht="15.5" thickTop="1" thickBot="1">
      <c r="B138" t="s">
        <v>736</v>
      </c>
      <c r="C138" s="1" t="s">
        <v>150</v>
      </c>
      <c r="F138" s="49" t="str">
        <f t="shared" si="4"/>
        <v/>
      </c>
      <c r="G138" s="1" t="s">
        <v>150</v>
      </c>
      <c r="H138" s="49">
        <f t="shared" si="5"/>
        <v>0</v>
      </c>
      <c r="I138" s="4">
        <f>VLOOKUP($G138,CLT!$AN:$BC,16,0)</f>
        <v>0</v>
      </c>
      <c r="J138" s="4">
        <f>VLOOKUP($G138,CLT!$AN:$BC,15,0)</f>
        <v>0</v>
      </c>
      <c r="K138" s="4">
        <f>VLOOKUP(B138,CRITF!F:R,13,0)</f>
        <v>0</v>
      </c>
      <c r="L138" s="34">
        <f>VLOOKUP($B138,BJEU!$A:$E,5,0)</f>
        <v>0</v>
      </c>
      <c r="M138" s="4">
        <f>VLOOKUP(B138,GPX!$A:$AG,33,0)</f>
        <v>0</v>
      </c>
      <c r="N138" s="4">
        <f>VLOOKUP(B138,FRANCE!$A:$AA,27,0)</f>
        <v>0</v>
      </c>
    </row>
    <row r="139" spans="2:14" ht="15.5" thickTop="1" thickBot="1">
      <c r="B139" t="s">
        <v>737</v>
      </c>
      <c r="C139" s="1" t="s">
        <v>151</v>
      </c>
      <c r="F139" s="49" t="str">
        <f t="shared" si="4"/>
        <v/>
      </c>
      <c r="G139" s="1" t="s">
        <v>151</v>
      </c>
      <c r="H139" s="49">
        <f t="shared" si="5"/>
        <v>0</v>
      </c>
      <c r="I139" s="4">
        <f>VLOOKUP($G139,CLT!$AN:$BC,16,0)</f>
        <v>0</v>
      </c>
      <c r="J139" s="4">
        <f>VLOOKUP($G139,CLT!$AN:$BC,15,0)</f>
        <v>0</v>
      </c>
      <c r="K139" s="4">
        <f>VLOOKUP(B139,CRITF!F:R,13,0)</f>
        <v>0</v>
      </c>
      <c r="L139" s="34">
        <f>VLOOKUP($B139,BJEU!$A:$E,5,0)</f>
        <v>0</v>
      </c>
      <c r="M139" s="4">
        <f>VLOOKUP(B139,GPX!$A:$AG,33,0)</f>
        <v>0</v>
      </c>
      <c r="N139" s="4">
        <f>VLOOKUP(B139,FRANCE!$A:$AA,27,0)</f>
        <v>0</v>
      </c>
    </row>
    <row r="140" spans="2:14" ht="15.5" thickTop="1" thickBot="1">
      <c r="B140" t="s">
        <v>738</v>
      </c>
      <c r="C140" s="1" t="s">
        <v>152</v>
      </c>
      <c r="F140" s="49" t="str">
        <f t="shared" si="4"/>
        <v/>
      </c>
      <c r="G140" s="1" t="s">
        <v>152</v>
      </c>
      <c r="H140" s="49">
        <f t="shared" si="5"/>
        <v>0</v>
      </c>
      <c r="I140" s="4">
        <f>VLOOKUP($G140,CLT!$AN:$BC,16,0)</f>
        <v>0</v>
      </c>
      <c r="J140" s="4">
        <f>VLOOKUP($G140,CLT!$AN:$BC,15,0)</f>
        <v>0</v>
      </c>
      <c r="K140" s="4">
        <f>VLOOKUP(B140,CRITF!F:R,13,0)</f>
        <v>0</v>
      </c>
      <c r="L140" s="34">
        <f>VLOOKUP($B140,BJEU!$A:$E,5,0)</f>
        <v>0</v>
      </c>
      <c r="M140" s="4">
        <f>VLOOKUP(B140,GPX!$A:$AG,33,0)</f>
        <v>0</v>
      </c>
      <c r="N140" s="4">
        <f>VLOOKUP(B140,FRANCE!$A:$AA,27,0)</f>
        <v>0</v>
      </c>
    </row>
    <row r="141" spans="2:14" ht="15.5" thickTop="1" thickBot="1">
      <c r="B141" t="s">
        <v>739</v>
      </c>
      <c r="C141" s="1" t="s">
        <v>153</v>
      </c>
      <c r="F141" s="49" t="str">
        <f t="shared" si="4"/>
        <v/>
      </c>
      <c r="G141" s="1" t="s">
        <v>153</v>
      </c>
      <c r="H141" s="49">
        <f t="shared" si="5"/>
        <v>0</v>
      </c>
      <c r="I141" s="4">
        <f>VLOOKUP($G141,CLT!$AN:$BC,16,0)</f>
        <v>0</v>
      </c>
      <c r="J141" s="4">
        <f>VLOOKUP($G141,CLT!$AN:$BC,15,0)</f>
        <v>0</v>
      </c>
      <c r="K141" s="4">
        <f>VLOOKUP(B141,CRITF!F:R,13,0)</f>
        <v>0</v>
      </c>
      <c r="L141" s="34">
        <f>VLOOKUP($B141,BJEU!$A:$E,5,0)</f>
        <v>0</v>
      </c>
      <c r="M141" s="4">
        <f>VLOOKUP(B141,GPX!$A:$AG,33,0)</f>
        <v>0</v>
      </c>
      <c r="N141" s="4">
        <f>VLOOKUP(B141,FRANCE!$A:$AA,27,0)</f>
        <v>0</v>
      </c>
    </row>
    <row r="142" spans="2:14" ht="15.5" thickTop="1" thickBot="1">
      <c r="B142" t="s">
        <v>740</v>
      </c>
      <c r="C142" s="1" t="s">
        <v>154</v>
      </c>
      <c r="F142" s="49">
        <f t="shared" si="4"/>
        <v>28</v>
      </c>
      <c r="G142" s="1" t="s">
        <v>154</v>
      </c>
      <c r="H142" s="49">
        <f t="shared" si="5"/>
        <v>25</v>
      </c>
      <c r="I142" s="4">
        <f>VLOOKUP($G142,CLT!$AN:$BC,16,0)</f>
        <v>0</v>
      </c>
      <c r="J142" s="4">
        <f>VLOOKUP($G142,CLT!$AN:$BC,15,0)</f>
        <v>0</v>
      </c>
      <c r="K142" s="4">
        <f>VLOOKUP(B142,CRITF!F:R,13,0)</f>
        <v>16</v>
      </c>
      <c r="L142" s="34">
        <f>VLOOKUP($B142,BJEU!$A:$E,5,0)</f>
        <v>0</v>
      </c>
      <c r="M142" s="4">
        <f>VLOOKUP(B142,GPX!$A:$AG,33,0)</f>
        <v>9</v>
      </c>
      <c r="N142" s="4">
        <f>VLOOKUP(B142,FRANCE!$A:$AA,27,0)</f>
        <v>0</v>
      </c>
    </row>
    <row r="143" spans="2:14" ht="15.5" thickTop="1" thickBot="1">
      <c r="B143" t="s">
        <v>741</v>
      </c>
      <c r="C143" s="1" t="s">
        <v>155</v>
      </c>
      <c r="F143" s="49">
        <f t="shared" si="4"/>
        <v>9</v>
      </c>
      <c r="G143" s="1" t="s">
        <v>155</v>
      </c>
      <c r="H143" s="49">
        <f t="shared" si="5"/>
        <v>133</v>
      </c>
      <c r="I143" s="4">
        <f>VLOOKUP($G143,CLT!$AN:$BC,16,0)</f>
        <v>24</v>
      </c>
      <c r="J143" s="4">
        <f>VLOOKUP($G143,CLT!$AN:$BC,15,0)</f>
        <v>0</v>
      </c>
      <c r="K143" s="4">
        <f>VLOOKUP(B143,CRITF!F:R,13,0)</f>
        <v>34</v>
      </c>
      <c r="L143" s="34">
        <f>VLOOKUP($B143,BJEU!$A:$E,5,0)</f>
        <v>28</v>
      </c>
      <c r="M143" s="4">
        <f>VLOOKUP(B143,GPX!$A:$AG,33,0)</f>
        <v>47</v>
      </c>
      <c r="N143" s="4">
        <f>VLOOKUP(B143,FRANCE!$A:$AA,27,0)</f>
        <v>0</v>
      </c>
    </row>
    <row r="144" spans="2:14" ht="15.5" thickTop="1" thickBot="1">
      <c r="B144" t="s">
        <v>742</v>
      </c>
      <c r="C144" s="1" t="s">
        <v>570</v>
      </c>
      <c r="F144" s="49" t="str">
        <f t="shared" si="4"/>
        <v/>
      </c>
      <c r="G144" s="1" t="s">
        <v>570</v>
      </c>
      <c r="H144" s="49">
        <f t="shared" si="5"/>
        <v>0</v>
      </c>
      <c r="I144" s="4">
        <f>VLOOKUP($G144,CLT!$AN:$BC,16,0)</f>
        <v>0</v>
      </c>
      <c r="J144" s="4">
        <f>VLOOKUP($G144,CLT!$AN:$BC,15,0)</f>
        <v>0</v>
      </c>
      <c r="K144" s="4">
        <f>VLOOKUP(B144,CRITF!F:R,13,0)</f>
        <v>0</v>
      </c>
      <c r="L144" s="34">
        <f>VLOOKUP($B144,BJEU!$A:$E,5,0)</f>
        <v>0</v>
      </c>
      <c r="M144" s="4">
        <f>VLOOKUP(B144,GPX!$A:$AG,33,0)</f>
        <v>0</v>
      </c>
      <c r="N144" s="4">
        <f>VLOOKUP(B144,FRANCE!$A:$AA,27,0)</f>
        <v>0</v>
      </c>
    </row>
    <row r="145" spans="2:14" ht="15.5" thickTop="1" thickBot="1">
      <c r="B145" t="s">
        <v>743</v>
      </c>
      <c r="C145" s="1" t="s">
        <v>156</v>
      </c>
      <c r="F145" s="49" t="str">
        <f t="shared" si="4"/>
        <v/>
      </c>
      <c r="G145" s="1" t="s">
        <v>156</v>
      </c>
      <c r="H145" s="49">
        <f t="shared" si="5"/>
        <v>0</v>
      </c>
      <c r="I145" s="4">
        <f>VLOOKUP($G145,CLT!$AN:$BC,16,0)</f>
        <v>0</v>
      </c>
      <c r="J145" s="4">
        <f>VLOOKUP($G145,CLT!$AN:$BC,15,0)</f>
        <v>0</v>
      </c>
      <c r="K145" s="4">
        <f>VLOOKUP(B145,CRITF!F:R,13,0)</f>
        <v>0</v>
      </c>
      <c r="L145" s="34">
        <f>VLOOKUP($B145,BJEU!$A:$E,5,0)</f>
        <v>0</v>
      </c>
      <c r="M145" s="4">
        <f>VLOOKUP(B145,GPX!$A:$AG,33,0)</f>
        <v>0</v>
      </c>
      <c r="N145" s="4">
        <f>VLOOKUP(B145,FRANCE!$A:$AA,27,0)</f>
        <v>0</v>
      </c>
    </row>
    <row r="146" spans="2:14" ht="15.5" thickTop="1" thickBot="1">
      <c r="B146" t="s">
        <v>744</v>
      </c>
      <c r="C146" s="1" t="s">
        <v>157</v>
      </c>
      <c r="F146" s="49" t="str">
        <f t="shared" si="4"/>
        <v/>
      </c>
      <c r="G146" s="1" t="s">
        <v>157</v>
      </c>
      <c r="H146" s="49">
        <f t="shared" si="5"/>
        <v>0</v>
      </c>
      <c r="I146" s="4">
        <f>VLOOKUP($G146,CLT!$AN:$BC,16,0)</f>
        <v>0</v>
      </c>
      <c r="J146" s="4">
        <f>VLOOKUP($G146,CLT!$AN:$BC,15,0)</f>
        <v>0</v>
      </c>
      <c r="K146" s="4">
        <f>VLOOKUP(B146,CRITF!F:R,13,0)</f>
        <v>0</v>
      </c>
      <c r="L146" s="34">
        <f>VLOOKUP($B146,BJEU!$A:$E,5,0)</f>
        <v>0</v>
      </c>
      <c r="M146" s="4">
        <f>VLOOKUP(B146,GPX!$A:$AG,33,0)</f>
        <v>0</v>
      </c>
      <c r="N146" s="4">
        <f>VLOOKUP(B146,FRANCE!$A:$AA,27,0)</f>
        <v>0</v>
      </c>
    </row>
    <row r="147" spans="2:14" ht="15.5" thickTop="1" thickBot="1">
      <c r="B147" t="s">
        <v>745</v>
      </c>
      <c r="C147" s="1" t="s">
        <v>158</v>
      </c>
      <c r="F147" s="49" t="str">
        <f t="shared" si="4"/>
        <v/>
      </c>
      <c r="G147" s="1" t="s">
        <v>158</v>
      </c>
      <c r="H147" s="49">
        <f t="shared" si="5"/>
        <v>0</v>
      </c>
      <c r="I147" s="4">
        <f>VLOOKUP($G147,CLT!$AN:$BC,16,0)</f>
        <v>0</v>
      </c>
      <c r="J147" s="4">
        <f>VLOOKUP($G147,CLT!$AN:$BC,15,0)</f>
        <v>0</v>
      </c>
      <c r="K147" s="4">
        <f>VLOOKUP(B147,CRITF!F:R,13,0)</f>
        <v>0</v>
      </c>
      <c r="L147" s="34">
        <f>VLOOKUP($B147,BJEU!$A:$E,5,0)</f>
        <v>0</v>
      </c>
      <c r="M147" s="4">
        <f>VLOOKUP(B147,GPX!$A:$AG,33,0)</f>
        <v>0</v>
      </c>
      <c r="N147" s="4">
        <f>VLOOKUP(B147,FRANCE!$A:$AA,27,0)</f>
        <v>0</v>
      </c>
    </row>
    <row r="148" spans="2:14" ht="15.5" thickTop="1" thickBot="1">
      <c r="B148" t="s">
        <v>746</v>
      </c>
      <c r="C148" s="1" t="s">
        <v>159</v>
      </c>
      <c r="F148" s="49" t="str">
        <f t="shared" si="4"/>
        <v/>
      </c>
      <c r="G148" s="1" t="s">
        <v>159</v>
      </c>
      <c r="H148" s="49">
        <f t="shared" si="5"/>
        <v>0</v>
      </c>
      <c r="I148" s="4">
        <f>VLOOKUP($G148,CLT!$AN:$BC,16,0)</f>
        <v>0</v>
      </c>
      <c r="J148" s="4">
        <f>VLOOKUP($G148,CLT!$AN:$BC,15,0)</f>
        <v>0</v>
      </c>
      <c r="K148" s="4">
        <f>VLOOKUP(B148,CRITF!F:R,13,0)</f>
        <v>0</v>
      </c>
      <c r="L148" s="34">
        <f>VLOOKUP($B148,BJEU!$A:$E,5,0)</f>
        <v>0</v>
      </c>
      <c r="M148" s="4">
        <f>VLOOKUP(B148,GPX!$A:$AG,33,0)</f>
        <v>0</v>
      </c>
      <c r="N148" s="4">
        <f>VLOOKUP(B148,FRANCE!$A:$AA,27,0)</f>
        <v>0</v>
      </c>
    </row>
    <row r="149" spans="2:14" ht="15.5" thickTop="1" thickBot="1">
      <c r="B149" t="s">
        <v>747</v>
      </c>
      <c r="C149" s="1" t="s">
        <v>160</v>
      </c>
      <c r="F149" s="49" t="str">
        <f t="shared" si="4"/>
        <v/>
      </c>
      <c r="G149" s="1" t="s">
        <v>160</v>
      </c>
      <c r="H149" s="49">
        <f t="shared" si="5"/>
        <v>0</v>
      </c>
      <c r="I149" s="4">
        <f>VLOOKUP($G149,CLT!$AN:$BC,16,0)</f>
        <v>0</v>
      </c>
      <c r="J149" s="4">
        <f>VLOOKUP($G149,CLT!$AN:$BC,15,0)</f>
        <v>0</v>
      </c>
      <c r="K149" s="4">
        <f>VLOOKUP(B149,CRITF!F:R,13,0)</f>
        <v>0</v>
      </c>
      <c r="L149" s="34">
        <f>VLOOKUP($B149,BJEU!$A:$E,5,0)</f>
        <v>0</v>
      </c>
      <c r="M149" s="4">
        <f>VLOOKUP(B149,GPX!$A:$AG,33,0)</f>
        <v>0</v>
      </c>
      <c r="N149" s="4">
        <f>VLOOKUP(B149,FRANCE!$A:$AA,27,0)</f>
        <v>0</v>
      </c>
    </row>
    <row r="150" spans="2:14" ht="15.5" thickTop="1" thickBot="1">
      <c r="B150" t="s">
        <v>748</v>
      </c>
      <c r="C150" s="1" t="s">
        <v>541</v>
      </c>
      <c r="F150" s="49">
        <f t="shared" si="4"/>
        <v>35</v>
      </c>
      <c r="G150" s="1" t="s">
        <v>541</v>
      </c>
      <c r="H150" s="49">
        <f t="shared" si="5"/>
        <v>15</v>
      </c>
      <c r="I150" s="4">
        <f>VLOOKUP($G150,CLT!$AN:$BC,16,0)</f>
        <v>0</v>
      </c>
      <c r="J150" s="4">
        <f>VLOOKUP($G150,CLT!$AN:$BC,15,0)</f>
        <v>0</v>
      </c>
      <c r="K150" s="4">
        <f>VLOOKUP(B150,CRITF!F:R,13,0)</f>
        <v>0</v>
      </c>
      <c r="L150" s="34">
        <f>VLOOKUP($B150,BJEU!$A:$E,5,0)</f>
        <v>0</v>
      </c>
      <c r="M150" s="4">
        <f>VLOOKUP(B150,GPX!$A:$AG,33,0)</f>
        <v>15</v>
      </c>
      <c r="N150" s="4">
        <f>VLOOKUP(B150,FRANCE!$A:$AA,27,0)</f>
        <v>0</v>
      </c>
    </row>
    <row r="151" spans="2:14" ht="15.5" thickTop="1" thickBot="1">
      <c r="B151" t="s">
        <v>749</v>
      </c>
      <c r="C151" s="1" t="s">
        <v>161</v>
      </c>
      <c r="F151" s="49" t="str">
        <f t="shared" si="4"/>
        <v/>
      </c>
      <c r="G151" s="1" t="s">
        <v>161</v>
      </c>
      <c r="H151" s="49">
        <f t="shared" si="5"/>
        <v>0</v>
      </c>
      <c r="I151" s="4">
        <f>VLOOKUP($G151,CLT!$AN:$BC,16,0)</f>
        <v>0</v>
      </c>
      <c r="J151" s="4">
        <f>VLOOKUP($G151,CLT!$AN:$BC,15,0)</f>
        <v>0</v>
      </c>
      <c r="K151" s="4">
        <f>VLOOKUP(B151,CRITF!F:R,13,0)</f>
        <v>0</v>
      </c>
      <c r="L151" s="34">
        <f>VLOOKUP($B151,BJEU!$A:$E,5,0)</f>
        <v>0</v>
      </c>
      <c r="M151" s="4">
        <f>VLOOKUP(B151,GPX!$A:$AG,33,0)</f>
        <v>0</v>
      </c>
      <c r="N151" s="4">
        <f>VLOOKUP(B151,FRANCE!$A:$AA,27,0)</f>
        <v>0</v>
      </c>
    </row>
    <row r="152" spans="2:14" ht="15.5" thickTop="1" thickBot="1">
      <c r="B152" t="s">
        <v>750</v>
      </c>
      <c r="C152" s="1" t="s">
        <v>162</v>
      </c>
      <c r="F152" s="49">
        <f t="shared" si="4"/>
        <v>3</v>
      </c>
      <c r="G152" s="1" t="s">
        <v>162</v>
      </c>
      <c r="H152" s="49">
        <f t="shared" si="5"/>
        <v>378</v>
      </c>
      <c r="I152" s="4">
        <f>VLOOKUP($G152,CLT!$AN:$BC,16,0)</f>
        <v>32</v>
      </c>
      <c r="J152" s="4">
        <f>VLOOKUP($G152,CLT!$AN:$BC,15,0)</f>
        <v>12</v>
      </c>
      <c r="K152" s="4">
        <f>VLOOKUP(B152,CRITF!F:R,13,0)</f>
        <v>130</v>
      </c>
      <c r="L152" s="34">
        <f>VLOOKUP($B152,BJEU!$A:$E,5,0)</f>
        <v>64</v>
      </c>
      <c r="M152" s="4">
        <f>VLOOKUP(B152,GPX!$A:$AG,33,0)</f>
        <v>140</v>
      </c>
      <c r="N152" s="4">
        <f>VLOOKUP(B152,FRANCE!$A:$AA,27,0)</f>
        <v>0</v>
      </c>
    </row>
    <row r="153" spans="2:14" ht="15.5" thickTop="1" thickBot="1">
      <c r="B153" t="s">
        <v>751</v>
      </c>
      <c r="C153" s="1" t="s">
        <v>163</v>
      </c>
      <c r="F153" s="49" t="str">
        <f t="shared" si="4"/>
        <v/>
      </c>
      <c r="G153" s="1" t="s">
        <v>163</v>
      </c>
      <c r="H153" s="49">
        <f t="shared" si="5"/>
        <v>0</v>
      </c>
      <c r="I153" s="4">
        <f>VLOOKUP($G153,CLT!$AN:$BC,16,0)</f>
        <v>0</v>
      </c>
      <c r="J153" s="4">
        <f>VLOOKUP($G153,CLT!$AN:$BC,15,0)</f>
        <v>0</v>
      </c>
      <c r="K153" s="4">
        <f>VLOOKUP(B153,CRITF!F:R,13,0)</f>
        <v>0</v>
      </c>
      <c r="L153" s="34">
        <f>VLOOKUP($B153,BJEU!$A:$E,5,0)</f>
        <v>0</v>
      </c>
      <c r="M153" s="4">
        <f>VLOOKUP(B153,GPX!$A:$AG,33,0)</f>
        <v>0</v>
      </c>
      <c r="N153" s="4">
        <f>VLOOKUP(B153,FRANCE!$A:$AA,27,0)</f>
        <v>0</v>
      </c>
    </row>
    <row r="154" spans="2:14" ht="15.5" thickTop="1" thickBot="1">
      <c r="B154" t="s">
        <v>752</v>
      </c>
      <c r="C154" s="1" t="s">
        <v>164</v>
      </c>
      <c r="F154" s="49" t="str">
        <f t="shared" si="4"/>
        <v/>
      </c>
      <c r="G154" s="1" t="s">
        <v>164</v>
      </c>
      <c r="H154" s="49">
        <f t="shared" si="5"/>
        <v>0</v>
      </c>
      <c r="I154" s="4">
        <f>VLOOKUP($G154,CLT!$AN:$BC,16,0)</f>
        <v>0</v>
      </c>
      <c r="J154" s="4">
        <f>VLOOKUP($G154,CLT!$AN:$BC,15,0)</f>
        <v>0</v>
      </c>
      <c r="K154" s="4">
        <f>VLOOKUP(B154,CRITF!F:R,13,0)</f>
        <v>0</v>
      </c>
      <c r="L154" s="34">
        <f>VLOOKUP($B154,BJEU!$A:$E,5,0)</f>
        <v>0</v>
      </c>
      <c r="M154" s="4">
        <f>VLOOKUP(B154,GPX!$A:$AG,33,0)</f>
        <v>0</v>
      </c>
      <c r="N154" s="4">
        <f>VLOOKUP(B154,FRANCE!$A:$AA,27,0)</f>
        <v>0</v>
      </c>
    </row>
    <row r="155" spans="2:14" ht="15.5" thickTop="1" thickBot="1">
      <c r="B155" t="s">
        <v>753</v>
      </c>
      <c r="C155" s="1" t="s">
        <v>165</v>
      </c>
      <c r="F155" s="49" t="str">
        <f t="shared" si="4"/>
        <v/>
      </c>
      <c r="G155" s="1" t="s">
        <v>165</v>
      </c>
      <c r="H155" s="49">
        <f t="shared" si="5"/>
        <v>0</v>
      </c>
      <c r="I155" s="4">
        <f>VLOOKUP($G155,CLT!$AN:$BC,16,0)</f>
        <v>0</v>
      </c>
      <c r="J155" s="4">
        <f>VLOOKUP($G155,CLT!$AN:$BC,15,0)</f>
        <v>0</v>
      </c>
      <c r="K155" s="4">
        <f>VLOOKUP(B155,CRITF!F:R,13,0)</f>
        <v>0</v>
      </c>
      <c r="L155" s="34">
        <f>VLOOKUP($B155,BJEU!$A:$E,5,0)</f>
        <v>0</v>
      </c>
      <c r="M155" s="4">
        <f>VLOOKUP(B155,GPX!$A:$AG,33,0)</f>
        <v>0</v>
      </c>
      <c r="N155" s="4">
        <f>VLOOKUP(B155,FRANCE!$A:$AA,27,0)</f>
        <v>0</v>
      </c>
    </row>
    <row r="156" spans="2:14" ht="15.5" thickTop="1" thickBot="1">
      <c r="B156" t="s">
        <v>754</v>
      </c>
      <c r="C156" s="1" t="s">
        <v>166</v>
      </c>
      <c r="F156" s="49" t="str">
        <f t="shared" si="4"/>
        <v/>
      </c>
      <c r="G156" s="1" t="s">
        <v>166</v>
      </c>
      <c r="H156" s="49">
        <f t="shared" si="5"/>
        <v>0</v>
      </c>
      <c r="I156" s="4">
        <f>VLOOKUP($G156,CLT!$AN:$BC,16,0)</f>
        <v>0</v>
      </c>
      <c r="J156" s="4">
        <f>VLOOKUP($G156,CLT!$AN:$BC,15,0)</f>
        <v>0</v>
      </c>
      <c r="K156" s="4">
        <f>VLOOKUP(B156,CRITF!F:R,13,0)</f>
        <v>0</v>
      </c>
      <c r="L156" s="34">
        <f>VLOOKUP($B156,BJEU!$A:$E,5,0)</f>
        <v>0</v>
      </c>
      <c r="M156" s="4">
        <f>VLOOKUP(B156,GPX!$A:$AG,33,0)</f>
        <v>0</v>
      </c>
      <c r="N156" s="4">
        <f>VLOOKUP(B156,FRANCE!$A:$AA,27,0)</f>
        <v>0</v>
      </c>
    </row>
    <row r="157" spans="2:14" ht="15.5" thickTop="1" thickBot="1">
      <c r="B157" t="s">
        <v>755</v>
      </c>
      <c r="C157" s="1" t="s">
        <v>409</v>
      </c>
      <c r="F157" s="49">
        <f t="shared" si="4"/>
        <v>6</v>
      </c>
      <c r="G157" s="1" t="s">
        <v>409</v>
      </c>
      <c r="H157" s="49">
        <f t="shared" si="5"/>
        <v>197</v>
      </c>
      <c r="I157" s="4">
        <f>VLOOKUP($G157,CLT!$AN:$BC,16,0)</f>
        <v>0</v>
      </c>
      <c r="J157" s="4">
        <f>VLOOKUP($G157,CLT!$AN:$BC,15,0)</f>
        <v>20</v>
      </c>
      <c r="K157" s="4">
        <f>VLOOKUP(B157,CRITF!F:R,13,0)</f>
        <v>92</v>
      </c>
      <c r="L157" s="34">
        <f>VLOOKUP($B157,BJEU!$A:$E,5,0)</f>
        <v>0</v>
      </c>
      <c r="M157" s="4">
        <f>VLOOKUP(B157,GPX!$A:$AG,33,0)</f>
        <v>85</v>
      </c>
      <c r="N157" s="4">
        <f>VLOOKUP(B157,FRANCE!$A:$AA,27,0)</f>
        <v>0</v>
      </c>
    </row>
    <row r="158" spans="2:14" ht="15.5" thickTop="1" thickBot="1">
      <c r="B158" t="s">
        <v>756</v>
      </c>
      <c r="C158" s="1" t="s">
        <v>167</v>
      </c>
      <c r="F158" s="49">
        <f t="shared" si="4"/>
        <v>40</v>
      </c>
      <c r="G158" s="1" t="s">
        <v>167</v>
      </c>
      <c r="H158" s="49">
        <f t="shared" si="5"/>
        <v>9</v>
      </c>
      <c r="I158" s="4">
        <f>VLOOKUP($G158,CLT!$AN:$BC,16,0)</f>
        <v>0</v>
      </c>
      <c r="J158" s="4">
        <f>VLOOKUP($G158,CLT!$AN:$BC,15,0)</f>
        <v>0</v>
      </c>
      <c r="K158" s="4">
        <f>VLOOKUP(B158,CRITF!F:R,13,0)</f>
        <v>0</v>
      </c>
      <c r="L158" s="34">
        <f>VLOOKUP($B158,BJEU!$A:$E,5,0)</f>
        <v>0</v>
      </c>
      <c r="M158" s="4">
        <f>VLOOKUP(B158,GPX!$A:$AG,33,0)</f>
        <v>9</v>
      </c>
      <c r="N158" s="4">
        <f>VLOOKUP(B158,FRANCE!$A:$AA,27,0)</f>
        <v>0</v>
      </c>
    </row>
    <row r="159" spans="2:14" ht="15.5" thickTop="1" thickBot="1">
      <c r="B159" t="s">
        <v>757</v>
      </c>
      <c r="C159" s="1" t="s">
        <v>168</v>
      </c>
      <c r="F159" s="49" t="str">
        <f t="shared" si="4"/>
        <v/>
      </c>
      <c r="G159" s="1" t="s">
        <v>168</v>
      </c>
      <c r="H159" s="49">
        <f t="shared" si="5"/>
        <v>0</v>
      </c>
      <c r="I159" s="4">
        <f>VLOOKUP($G159,CLT!$AN:$BC,16,0)</f>
        <v>0</v>
      </c>
      <c r="J159" s="4">
        <f>VLOOKUP($G159,CLT!$AN:$BC,15,0)</f>
        <v>0</v>
      </c>
      <c r="K159" s="4">
        <f>VLOOKUP(B159,CRITF!F:R,13,0)</f>
        <v>0</v>
      </c>
      <c r="L159" s="34">
        <f>VLOOKUP($B159,BJEU!$A:$E,5,0)</f>
        <v>0</v>
      </c>
      <c r="M159" s="4">
        <f>VLOOKUP(B159,GPX!$A:$AG,33,0)</f>
        <v>0</v>
      </c>
      <c r="N159" s="4">
        <f>VLOOKUP(B159,FRANCE!$A:$AA,27,0)</f>
        <v>0</v>
      </c>
    </row>
    <row r="160" spans="2:14" ht="15.5" thickTop="1" thickBot="1">
      <c r="B160" t="s">
        <v>758</v>
      </c>
      <c r="C160" s="1" t="s">
        <v>542</v>
      </c>
      <c r="F160" s="49" t="str">
        <f t="shared" si="4"/>
        <v/>
      </c>
      <c r="G160" s="1" t="s">
        <v>542</v>
      </c>
      <c r="H160" s="49">
        <f t="shared" si="5"/>
        <v>0</v>
      </c>
      <c r="I160" s="4">
        <f>VLOOKUP($G160,CLT!$AN:$BC,16,0)</f>
        <v>0</v>
      </c>
      <c r="J160" s="4">
        <f>VLOOKUP($G160,CLT!$AN:$BC,15,0)</f>
        <v>0</v>
      </c>
      <c r="K160" s="4">
        <f>VLOOKUP(B160,CRITF!F:R,13,0)</f>
        <v>0</v>
      </c>
      <c r="L160" s="34">
        <f>VLOOKUP($B160,BJEU!$A:$E,5,0)</f>
        <v>0</v>
      </c>
      <c r="M160" s="4">
        <f>VLOOKUP(B160,GPX!$A:$AG,33,0)</f>
        <v>0</v>
      </c>
      <c r="N160" s="4">
        <f>VLOOKUP(B160,FRANCE!$A:$AA,27,0)</f>
        <v>0</v>
      </c>
    </row>
    <row r="161" spans="2:14" ht="15.5" thickTop="1" thickBot="1">
      <c r="B161" t="s">
        <v>759</v>
      </c>
      <c r="C161" s="1" t="s">
        <v>169</v>
      </c>
      <c r="F161" s="49" t="str">
        <f t="shared" si="4"/>
        <v/>
      </c>
      <c r="G161" s="1" t="s">
        <v>169</v>
      </c>
      <c r="H161" s="49">
        <f t="shared" si="5"/>
        <v>0</v>
      </c>
      <c r="I161" s="4">
        <f>VLOOKUP($G161,CLT!$AN:$BC,16,0)</f>
        <v>0</v>
      </c>
      <c r="J161" s="4">
        <f>VLOOKUP($G161,CLT!$AN:$BC,15,0)</f>
        <v>0</v>
      </c>
      <c r="K161" s="4">
        <f>VLOOKUP(B161,CRITF!F:R,13,0)</f>
        <v>0</v>
      </c>
      <c r="L161" s="34">
        <f>VLOOKUP($B161,BJEU!$A:$E,5,0)</f>
        <v>0</v>
      </c>
      <c r="M161" s="4">
        <f>VLOOKUP(B161,GPX!$A:$AG,33,0)</f>
        <v>0</v>
      </c>
      <c r="N161" s="4">
        <f>VLOOKUP(B161,FRANCE!$A:$AA,27,0)</f>
        <v>0</v>
      </c>
    </row>
    <row r="162" spans="2:14" ht="15.5" thickTop="1" thickBot="1">
      <c r="B162" t="s">
        <v>760</v>
      </c>
      <c r="C162" s="1" t="s">
        <v>170</v>
      </c>
      <c r="F162" s="49" t="str">
        <f t="shared" si="4"/>
        <v/>
      </c>
      <c r="G162" s="1" t="s">
        <v>170</v>
      </c>
      <c r="H162" s="49">
        <f t="shared" si="5"/>
        <v>0</v>
      </c>
      <c r="I162" s="4">
        <f>VLOOKUP($G162,CLT!$AN:$BC,16,0)</f>
        <v>0</v>
      </c>
      <c r="J162" s="4">
        <f>VLOOKUP($G162,CLT!$AN:$BC,15,0)</f>
        <v>0</v>
      </c>
      <c r="K162" s="4">
        <f>VLOOKUP(B162,CRITF!F:R,13,0)</f>
        <v>0</v>
      </c>
      <c r="L162" s="34">
        <f>VLOOKUP($B162,BJEU!$A:$E,5,0)</f>
        <v>0</v>
      </c>
      <c r="M162" s="4">
        <f>VLOOKUP(B162,GPX!$A:$AG,33,0)</f>
        <v>0</v>
      </c>
      <c r="N162" s="4">
        <f>VLOOKUP(B162,FRANCE!$A:$AA,27,0)</f>
        <v>0</v>
      </c>
    </row>
    <row r="163" spans="2:14" ht="15.5" thickTop="1" thickBot="1">
      <c r="B163" t="s">
        <v>761</v>
      </c>
      <c r="C163" s="1" t="s">
        <v>171</v>
      </c>
      <c r="F163" s="49" t="str">
        <f t="shared" si="4"/>
        <v/>
      </c>
      <c r="G163" s="1" t="s">
        <v>171</v>
      </c>
      <c r="H163" s="49">
        <f t="shared" si="5"/>
        <v>0</v>
      </c>
      <c r="I163" s="4">
        <f>VLOOKUP($G163,CLT!$AN:$BC,16,0)</f>
        <v>0</v>
      </c>
      <c r="J163" s="4">
        <f>VLOOKUP($G163,CLT!$AN:$BC,15,0)</f>
        <v>0</v>
      </c>
      <c r="K163" s="4">
        <f>VLOOKUP(B163,CRITF!F:R,13,0)</f>
        <v>0</v>
      </c>
      <c r="L163" s="34">
        <f>VLOOKUP($B163,BJEU!$A:$E,5,0)</f>
        <v>0</v>
      </c>
      <c r="M163" s="4">
        <f>VLOOKUP(B163,GPX!$A:$AG,33,0)</f>
        <v>0</v>
      </c>
      <c r="N163" s="4">
        <f>VLOOKUP(B163,FRANCE!$A:$AA,27,0)</f>
        <v>0</v>
      </c>
    </row>
    <row r="164" spans="2:14" ht="15.5" thickTop="1" thickBot="1">
      <c r="B164" t="s">
        <v>762</v>
      </c>
      <c r="C164" s="1" t="s">
        <v>172</v>
      </c>
      <c r="F164" s="49" t="str">
        <f t="shared" si="4"/>
        <v/>
      </c>
      <c r="G164" s="1" t="s">
        <v>172</v>
      </c>
      <c r="H164" s="49">
        <f t="shared" si="5"/>
        <v>0</v>
      </c>
      <c r="I164" s="4">
        <f>VLOOKUP($G164,CLT!$AN:$BC,16,0)</f>
        <v>0</v>
      </c>
      <c r="J164" s="4">
        <f>VLOOKUP($G164,CLT!$AN:$BC,15,0)</f>
        <v>0</v>
      </c>
      <c r="K164" s="4">
        <f>VLOOKUP(B164,CRITF!F:R,13,0)</f>
        <v>0</v>
      </c>
      <c r="L164" s="34">
        <f>VLOOKUP($B164,BJEU!$A:$E,5,0)</f>
        <v>0</v>
      </c>
      <c r="M164" s="4">
        <f>VLOOKUP(B164,GPX!$A:$AG,33,0)</f>
        <v>0</v>
      </c>
      <c r="N164" s="4">
        <f>VLOOKUP(B164,FRANCE!$A:$AA,27,0)</f>
        <v>0</v>
      </c>
    </row>
    <row r="165" spans="2:14" ht="15.5" thickTop="1" thickBot="1">
      <c r="B165" t="s">
        <v>763</v>
      </c>
      <c r="C165" s="1" t="s">
        <v>173</v>
      </c>
      <c r="F165" s="49" t="str">
        <f t="shared" si="4"/>
        <v/>
      </c>
      <c r="G165" s="1" t="s">
        <v>173</v>
      </c>
      <c r="H165" s="49">
        <f t="shared" si="5"/>
        <v>0</v>
      </c>
      <c r="I165" s="4">
        <f>VLOOKUP($G165,CLT!$AN:$BC,16,0)</f>
        <v>0</v>
      </c>
      <c r="J165" s="4">
        <f>VLOOKUP($G165,CLT!$AN:$BC,15,0)</f>
        <v>0</v>
      </c>
      <c r="K165" s="4">
        <f>VLOOKUP(B165,CRITF!F:R,13,0)</f>
        <v>0</v>
      </c>
      <c r="L165" s="34">
        <f>VLOOKUP($B165,BJEU!$A:$E,5,0)</f>
        <v>0</v>
      </c>
      <c r="M165" s="4">
        <f>VLOOKUP(B165,GPX!$A:$AG,33,0)</f>
        <v>0</v>
      </c>
      <c r="N165" s="4">
        <f>VLOOKUP(B165,FRANCE!$A:$AA,27,0)</f>
        <v>0</v>
      </c>
    </row>
    <row r="166" spans="2:14" ht="15.5" thickTop="1" thickBot="1">
      <c r="B166" t="s">
        <v>764</v>
      </c>
      <c r="C166" s="1" t="s">
        <v>174</v>
      </c>
      <c r="F166" s="49">
        <f t="shared" si="4"/>
        <v>28</v>
      </c>
      <c r="G166" s="1" t="s">
        <v>174</v>
      </c>
      <c r="H166" s="49">
        <f t="shared" si="5"/>
        <v>25</v>
      </c>
      <c r="I166" s="4">
        <f>VLOOKUP($G166,CLT!$AN:$BC,16,0)</f>
        <v>0</v>
      </c>
      <c r="J166" s="4">
        <f>VLOOKUP($G166,CLT!$AN:$BC,15,0)</f>
        <v>0</v>
      </c>
      <c r="K166" s="4">
        <f>VLOOKUP(B166,CRITF!F:R,13,0)</f>
        <v>10</v>
      </c>
      <c r="L166" s="34">
        <f>VLOOKUP($B166,BJEU!$A:$E,5,0)</f>
        <v>0</v>
      </c>
      <c r="M166" s="4">
        <f>VLOOKUP(B166,GPX!$A:$AG,33,0)</f>
        <v>15</v>
      </c>
      <c r="N166" s="4">
        <f>VLOOKUP(B166,FRANCE!$A:$AA,27,0)</f>
        <v>0</v>
      </c>
    </row>
    <row r="167" spans="2:14" ht="15.5" thickTop="1" thickBot="1">
      <c r="B167" t="s">
        <v>765</v>
      </c>
      <c r="C167" s="1" t="s">
        <v>175</v>
      </c>
      <c r="F167" s="49" t="str">
        <f t="shared" si="4"/>
        <v/>
      </c>
      <c r="G167" s="1" t="s">
        <v>175</v>
      </c>
      <c r="H167" s="49">
        <f t="shared" si="5"/>
        <v>0</v>
      </c>
      <c r="I167" s="4">
        <f>VLOOKUP($G167,CLT!$AN:$BC,16,0)</f>
        <v>0</v>
      </c>
      <c r="J167" s="4">
        <f>VLOOKUP($G167,CLT!$AN:$BC,15,0)</f>
        <v>0</v>
      </c>
      <c r="K167" s="4">
        <f>VLOOKUP(B167,CRITF!F:R,13,0)</f>
        <v>0</v>
      </c>
      <c r="L167" s="34">
        <f>VLOOKUP($B167,BJEU!$A:$E,5,0)</f>
        <v>0</v>
      </c>
      <c r="M167" s="4">
        <f>VLOOKUP(B167,GPX!$A:$AG,33,0)</f>
        <v>0</v>
      </c>
      <c r="N167" s="4">
        <f>VLOOKUP(B167,FRANCE!$A:$AA,27,0)</f>
        <v>0</v>
      </c>
    </row>
    <row r="168" spans="2:14" ht="15.5" thickTop="1" thickBot="1">
      <c r="B168" t="s">
        <v>766</v>
      </c>
      <c r="C168" s="1" t="s">
        <v>176</v>
      </c>
      <c r="F168" s="49" t="str">
        <f t="shared" si="4"/>
        <v/>
      </c>
      <c r="G168" s="1" t="s">
        <v>176</v>
      </c>
      <c r="H168" s="49">
        <f t="shared" si="5"/>
        <v>0</v>
      </c>
      <c r="I168" s="4">
        <f>VLOOKUP($G168,CLT!$AN:$BC,16,0)</f>
        <v>0</v>
      </c>
      <c r="J168" s="4">
        <f>VLOOKUP($G168,CLT!$AN:$BC,15,0)</f>
        <v>0</v>
      </c>
      <c r="K168" s="4">
        <f>VLOOKUP(B168,CRITF!F:R,13,0)</f>
        <v>0</v>
      </c>
      <c r="L168" s="34">
        <f>VLOOKUP($B168,BJEU!$A:$E,5,0)</f>
        <v>0</v>
      </c>
      <c r="M168" s="4">
        <f>VLOOKUP(B168,GPX!$A:$AG,33,0)</f>
        <v>0</v>
      </c>
      <c r="N168" s="4">
        <f>VLOOKUP(B168,FRANCE!$A:$AA,27,0)</f>
        <v>0</v>
      </c>
    </row>
    <row r="169" spans="2:14" ht="15.5" thickTop="1" thickBot="1">
      <c r="B169" t="s">
        <v>767</v>
      </c>
      <c r="C169" s="1" t="s">
        <v>177</v>
      </c>
      <c r="F169" s="49" t="str">
        <f t="shared" si="4"/>
        <v/>
      </c>
      <c r="G169" s="1" t="s">
        <v>177</v>
      </c>
      <c r="H169" s="49">
        <f t="shared" si="5"/>
        <v>0</v>
      </c>
      <c r="I169" s="4">
        <f>VLOOKUP($G169,CLT!$AN:$BC,16,0)</f>
        <v>0</v>
      </c>
      <c r="J169" s="4">
        <f>VLOOKUP($G169,CLT!$AN:$BC,15,0)</f>
        <v>0</v>
      </c>
      <c r="K169" s="4">
        <f>VLOOKUP(B169,CRITF!F:R,13,0)</f>
        <v>0</v>
      </c>
      <c r="L169" s="34">
        <f>VLOOKUP($B169,BJEU!$A:$E,5,0)</f>
        <v>0</v>
      </c>
      <c r="M169" s="4">
        <f>VLOOKUP(B169,GPX!$A:$AG,33,0)</f>
        <v>0</v>
      </c>
      <c r="N169" s="4">
        <f>VLOOKUP(B169,FRANCE!$A:$AA,27,0)</f>
        <v>0</v>
      </c>
    </row>
    <row r="170" spans="2:14" ht="15.5" thickTop="1" thickBot="1">
      <c r="B170" t="s">
        <v>768</v>
      </c>
      <c r="C170" s="1" t="s">
        <v>178</v>
      </c>
      <c r="F170" s="49">
        <f t="shared" si="4"/>
        <v>46</v>
      </c>
      <c r="G170" s="1" t="s">
        <v>178</v>
      </c>
      <c r="H170" s="49">
        <f t="shared" si="5"/>
        <v>4</v>
      </c>
      <c r="I170" s="4">
        <f>VLOOKUP($G170,CLT!$AN:$BC,16,0)</f>
        <v>0</v>
      </c>
      <c r="J170" s="4">
        <f>VLOOKUP($G170,CLT!$AN:$BC,15,0)</f>
        <v>0</v>
      </c>
      <c r="K170" s="4">
        <f>VLOOKUP(B170,CRITF!F:R,13,0)</f>
        <v>4</v>
      </c>
      <c r="L170" s="34">
        <f>VLOOKUP($B170,BJEU!$A:$E,5,0)</f>
        <v>0</v>
      </c>
      <c r="M170" s="4">
        <f>VLOOKUP(B170,GPX!$A:$AG,33,0)</f>
        <v>0</v>
      </c>
      <c r="N170" s="4">
        <f>VLOOKUP(B170,FRANCE!$A:$AA,27,0)</f>
        <v>0</v>
      </c>
    </row>
    <row r="171" spans="2:14" ht="15.5" thickTop="1" thickBot="1">
      <c r="B171" t="s">
        <v>769</v>
      </c>
      <c r="C171" s="1" t="s">
        <v>179</v>
      </c>
      <c r="F171" s="49" t="str">
        <f t="shared" si="4"/>
        <v/>
      </c>
      <c r="G171" s="1" t="s">
        <v>179</v>
      </c>
      <c r="H171" s="49">
        <f t="shared" si="5"/>
        <v>0</v>
      </c>
      <c r="I171" s="4">
        <f>VLOOKUP($G171,CLT!$AN:$BC,16,0)</f>
        <v>0</v>
      </c>
      <c r="J171" s="4">
        <f>VLOOKUP($G171,CLT!$AN:$BC,15,0)</f>
        <v>0</v>
      </c>
      <c r="K171" s="4">
        <f>VLOOKUP(B171,CRITF!F:R,13,0)</f>
        <v>0</v>
      </c>
      <c r="L171" s="34">
        <f>VLOOKUP($B171,BJEU!$A:$E,5,0)</f>
        <v>0</v>
      </c>
      <c r="M171" s="4">
        <f>VLOOKUP(B171,GPX!$A:$AG,33,0)</f>
        <v>0</v>
      </c>
      <c r="N171" s="4">
        <f>VLOOKUP(B171,FRANCE!$A:$AA,27,0)</f>
        <v>0</v>
      </c>
    </row>
    <row r="172" spans="2:14" ht="15.5" thickTop="1" thickBot="1">
      <c r="B172" t="s">
        <v>770</v>
      </c>
      <c r="C172" s="1" t="s">
        <v>180</v>
      </c>
      <c r="F172" s="49" t="str">
        <f t="shared" si="4"/>
        <v/>
      </c>
      <c r="G172" s="1" t="s">
        <v>180</v>
      </c>
      <c r="H172" s="49">
        <f t="shared" si="5"/>
        <v>0</v>
      </c>
      <c r="I172" s="4">
        <f>VLOOKUP($G172,CLT!$AN:$BC,16,0)</f>
        <v>0</v>
      </c>
      <c r="J172" s="4">
        <f>VLOOKUP($G172,CLT!$AN:$BC,15,0)</f>
        <v>0</v>
      </c>
      <c r="K172" s="4">
        <f>VLOOKUP(B172,CRITF!F:R,13,0)</f>
        <v>0</v>
      </c>
      <c r="L172" s="34">
        <f>VLOOKUP($B172,BJEU!$A:$E,5,0)</f>
        <v>0</v>
      </c>
      <c r="M172" s="4">
        <f>VLOOKUP(B172,GPX!$A:$AG,33,0)</f>
        <v>0</v>
      </c>
      <c r="N172" s="4">
        <f>VLOOKUP(B172,FRANCE!$A:$AA,27,0)</f>
        <v>0</v>
      </c>
    </row>
    <row r="173" spans="2:14" ht="15.5" thickTop="1" thickBot="1">
      <c r="B173" t="s">
        <v>771</v>
      </c>
      <c r="C173" s="1" t="s">
        <v>181</v>
      </c>
      <c r="F173" s="49" t="str">
        <f t="shared" si="4"/>
        <v/>
      </c>
      <c r="G173" s="1" t="s">
        <v>181</v>
      </c>
      <c r="H173" s="49">
        <f t="shared" si="5"/>
        <v>0</v>
      </c>
      <c r="I173" s="4">
        <f>VLOOKUP($G173,CLT!$AN:$BC,16,0)</f>
        <v>0</v>
      </c>
      <c r="J173" s="4">
        <f>VLOOKUP($G173,CLT!$AN:$BC,15,0)</f>
        <v>0</v>
      </c>
      <c r="K173" s="4">
        <f>VLOOKUP(B173,CRITF!F:R,13,0)</f>
        <v>0</v>
      </c>
      <c r="L173" s="34">
        <f>VLOOKUP($B173,BJEU!$A:$E,5,0)</f>
        <v>0</v>
      </c>
      <c r="M173" s="4">
        <f>VLOOKUP(B173,GPX!$A:$AG,33,0)</f>
        <v>0</v>
      </c>
      <c r="N173" s="4">
        <f>VLOOKUP(B173,FRANCE!$A:$AA,27,0)</f>
        <v>0</v>
      </c>
    </row>
    <row r="174" spans="2:14" ht="15.5" thickTop="1" thickBot="1">
      <c r="B174" t="s">
        <v>772</v>
      </c>
      <c r="C174" s="1" t="s">
        <v>182</v>
      </c>
      <c r="F174" s="49" t="str">
        <f t="shared" si="4"/>
        <v/>
      </c>
      <c r="G174" s="1" t="s">
        <v>182</v>
      </c>
      <c r="H174" s="49">
        <f t="shared" si="5"/>
        <v>0</v>
      </c>
      <c r="I174" s="4">
        <f>VLOOKUP($G174,CLT!$AN:$BC,16,0)</f>
        <v>0</v>
      </c>
      <c r="J174" s="4">
        <f>VLOOKUP($G174,CLT!$AN:$BC,15,0)</f>
        <v>0</v>
      </c>
      <c r="K174" s="4">
        <f>VLOOKUP(B174,CRITF!F:R,13,0)</f>
        <v>0</v>
      </c>
      <c r="L174" s="34">
        <f>VLOOKUP($B174,BJEU!$A:$E,5,0)</f>
        <v>0</v>
      </c>
      <c r="M174" s="4">
        <f>VLOOKUP(B174,GPX!$A:$AG,33,0)</f>
        <v>0</v>
      </c>
      <c r="N174" s="4">
        <f>VLOOKUP(B174,FRANCE!$A:$AA,27,0)</f>
        <v>0</v>
      </c>
    </row>
    <row r="175" spans="2:14" ht="15.5" thickTop="1" thickBot="1">
      <c r="B175" t="s">
        <v>773</v>
      </c>
      <c r="C175" s="1" t="s">
        <v>183</v>
      </c>
      <c r="F175" s="49" t="str">
        <f t="shared" si="4"/>
        <v/>
      </c>
      <c r="G175" s="1" t="s">
        <v>183</v>
      </c>
      <c r="H175" s="49">
        <f t="shared" si="5"/>
        <v>0</v>
      </c>
      <c r="I175" s="4">
        <f>VLOOKUP($G175,CLT!$AN:$BC,16,0)</f>
        <v>0</v>
      </c>
      <c r="J175" s="4">
        <f>VLOOKUP($G175,CLT!$AN:$BC,15,0)</f>
        <v>0</v>
      </c>
      <c r="K175" s="4">
        <f>VLOOKUP(B175,CRITF!F:R,13,0)</f>
        <v>0</v>
      </c>
      <c r="L175" s="34">
        <f>VLOOKUP($B175,BJEU!$A:$E,5,0)</f>
        <v>0</v>
      </c>
      <c r="M175" s="4">
        <f>VLOOKUP(B175,GPX!$A:$AG,33,0)</f>
        <v>0</v>
      </c>
      <c r="N175" s="4">
        <f>VLOOKUP(B175,FRANCE!$A:$AA,27,0)</f>
        <v>0</v>
      </c>
    </row>
    <row r="176" spans="2:14" ht="15.5" thickTop="1" thickBot="1">
      <c r="B176" t="s">
        <v>774</v>
      </c>
      <c r="C176" s="1" t="s">
        <v>184</v>
      </c>
      <c r="F176" s="49">
        <f t="shared" si="4"/>
        <v>22</v>
      </c>
      <c r="G176" s="1" t="s">
        <v>184</v>
      </c>
      <c r="H176" s="49">
        <f t="shared" si="5"/>
        <v>40</v>
      </c>
      <c r="I176" s="4">
        <f>VLOOKUP($G176,CLT!$AN:$BC,16,0)</f>
        <v>0</v>
      </c>
      <c r="J176" s="4">
        <f>VLOOKUP($G176,CLT!$AN:$BC,15,0)</f>
        <v>0</v>
      </c>
      <c r="K176" s="4">
        <f>VLOOKUP(B176,CRITF!F:R,13,0)</f>
        <v>16</v>
      </c>
      <c r="L176" s="34">
        <f>VLOOKUP($B176,BJEU!$A:$E,5,0)</f>
        <v>0</v>
      </c>
      <c r="M176" s="4">
        <f>VLOOKUP(B176,GPX!$A:$AG,33,0)</f>
        <v>24</v>
      </c>
      <c r="N176" s="4">
        <f>VLOOKUP(B176,FRANCE!$A:$AA,27,0)</f>
        <v>0</v>
      </c>
    </row>
    <row r="177" spans="2:14" ht="15.5" thickTop="1" thickBot="1">
      <c r="B177" t="s">
        <v>775</v>
      </c>
      <c r="C177" s="1" t="s">
        <v>185</v>
      </c>
      <c r="F177" s="49" t="str">
        <f t="shared" si="4"/>
        <v/>
      </c>
      <c r="G177" s="1" t="s">
        <v>185</v>
      </c>
      <c r="H177" s="49">
        <f t="shared" si="5"/>
        <v>0</v>
      </c>
      <c r="I177" s="4">
        <f>VLOOKUP($G177,CLT!$AN:$BC,16,0)</f>
        <v>0</v>
      </c>
      <c r="J177" s="4">
        <f>VLOOKUP($G177,CLT!$AN:$BC,15,0)</f>
        <v>0</v>
      </c>
      <c r="K177" s="4">
        <f>VLOOKUP(B177,CRITF!F:R,13,0)</f>
        <v>0</v>
      </c>
      <c r="L177" s="34">
        <f>VLOOKUP($B177,BJEU!$A:$E,5,0)</f>
        <v>0</v>
      </c>
      <c r="M177" s="4">
        <f>VLOOKUP(B177,GPX!$A:$AG,33,0)</f>
        <v>0</v>
      </c>
      <c r="N177" s="4">
        <f>VLOOKUP(B177,FRANCE!$A:$AA,27,0)</f>
        <v>0</v>
      </c>
    </row>
    <row r="178" spans="2:14" ht="15.5" thickTop="1" thickBot="1">
      <c r="B178" t="s">
        <v>776</v>
      </c>
      <c r="C178" s="1" t="s">
        <v>186</v>
      </c>
      <c r="F178" s="49" t="str">
        <f t="shared" si="4"/>
        <v/>
      </c>
      <c r="G178" s="1" t="s">
        <v>186</v>
      </c>
      <c r="H178" s="49">
        <f t="shared" si="5"/>
        <v>0</v>
      </c>
      <c r="I178" s="4">
        <f>VLOOKUP($G178,CLT!$AN:$BC,16,0)</f>
        <v>0</v>
      </c>
      <c r="J178" s="4">
        <f>VLOOKUP($G178,CLT!$AN:$BC,15,0)</f>
        <v>0</v>
      </c>
      <c r="K178" s="4">
        <f>VLOOKUP(B178,CRITF!F:R,13,0)</f>
        <v>0</v>
      </c>
      <c r="L178" s="34">
        <f>VLOOKUP($B178,BJEU!$A:$E,5,0)</f>
        <v>0</v>
      </c>
      <c r="M178" s="4">
        <f>VLOOKUP(B178,GPX!$A:$AG,33,0)</f>
        <v>0</v>
      </c>
      <c r="N178" s="4">
        <f>VLOOKUP(B178,FRANCE!$A:$AA,27,0)</f>
        <v>0</v>
      </c>
    </row>
    <row r="179" spans="2:14" ht="15.5" thickTop="1" thickBot="1">
      <c r="B179" t="s">
        <v>777</v>
      </c>
      <c r="C179" s="1" t="s">
        <v>187</v>
      </c>
      <c r="F179" s="49">
        <f t="shared" si="4"/>
        <v>10</v>
      </c>
      <c r="G179" s="1" t="s">
        <v>187</v>
      </c>
      <c r="H179" s="49">
        <f t="shared" si="5"/>
        <v>108</v>
      </c>
      <c r="I179" s="4">
        <f>VLOOKUP($G179,CLT!$AN:$BC,16,0)</f>
        <v>0</v>
      </c>
      <c r="J179" s="4">
        <f>VLOOKUP($G179,CLT!$AN:$BC,15,0)</f>
        <v>4</v>
      </c>
      <c r="K179" s="4">
        <f>VLOOKUP(B179,CRITF!F:R,13,0)</f>
        <v>42</v>
      </c>
      <c r="L179" s="34">
        <f>VLOOKUP($B179,BJEU!$A:$E,5,0)</f>
        <v>0</v>
      </c>
      <c r="M179" s="4">
        <f>VLOOKUP(B179,GPX!$A:$AG,33,0)</f>
        <v>62</v>
      </c>
      <c r="N179" s="4">
        <f>VLOOKUP(B179,FRANCE!$A:$AA,27,0)</f>
        <v>0</v>
      </c>
    </row>
    <row r="180" spans="2:14" ht="15.5" thickTop="1" thickBot="1">
      <c r="B180" t="s">
        <v>778</v>
      </c>
      <c r="C180" s="1" t="s">
        <v>188</v>
      </c>
      <c r="F180" s="49" t="str">
        <f t="shared" si="4"/>
        <v/>
      </c>
      <c r="G180" s="1" t="s">
        <v>188</v>
      </c>
      <c r="H180" s="49">
        <f t="shared" si="5"/>
        <v>0</v>
      </c>
      <c r="I180" s="4">
        <f>VLOOKUP($G180,CLT!$AN:$BC,16,0)</f>
        <v>0</v>
      </c>
      <c r="J180" s="4">
        <f>VLOOKUP($G180,CLT!$AN:$BC,15,0)</f>
        <v>0</v>
      </c>
      <c r="K180" s="4">
        <f>VLOOKUP(B180,CRITF!F:R,13,0)</f>
        <v>0</v>
      </c>
      <c r="L180" s="34">
        <f>VLOOKUP($B180,BJEU!$A:$E,5,0)</f>
        <v>0</v>
      </c>
      <c r="M180" s="4">
        <f>VLOOKUP(B180,GPX!$A:$AG,33,0)</f>
        <v>0</v>
      </c>
      <c r="N180" s="4">
        <f>VLOOKUP(B180,FRANCE!$A:$AA,27,0)</f>
        <v>0</v>
      </c>
    </row>
    <row r="181" spans="2:14" ht="15.5" thickTop="1" thickBot="1">
      <c r="B181" t="s">
        <v>779</v>
      </c>
      <c r="C181" s="1" t="s">
        <v>569</v>
      </c>
      <c r="F181" s="49">
        <f t="shared" si="4"/>
        <v>11</v>
      </c>
      <c r="G181" s="1" t="s">
        <v>569</v>
      </c>
      <c r="H181" s="49">
        <f t="shared" si="5"/>
        <v>94</v>
      </c>
      <c r="I181" s="4">
        <f>VLOOKUP($G181,CLT!$AN:$BC,16,0)</f>
        <v>0</v>
      </c>
      <c r="J181" s="4">
        <f>VLOOKUP($G181,CLT!$AN:$BC,15,0)</f>
        <v>4</v>
      </c>
      <c r="K181" s="4">
        <f>VLOOKUP(B181,CRITF!F:R,13,0)</f>
        <v>40</v>
      </c>
      <c r="L181" s="34">
        <f>VLOOKUP($B181,BJEU!$A:$E,5,0)</f>
        <v>0</v>
      </c>
      <c r="M181" s="4">
        <f>VLOOKUP(B181,GPX!$A:$AG,33,0)</f>
        <v>50</v>
      </c>
      <c r="N181" s="4">
        <f>VLOOKUP(B181,FRANCE!$A:$AA,27,0)</f>
        <v>0</v>
      </c>
    </row>
    <row r="182" spans="2:14" ht="15.5" thickTop="1" thickBot="1">
      <c r="B182" t="s">
        <v>780</v>
      </c>
      <c r="C182" s="1" t="s">
        <v>190</v>
      </c>
      <c r="F182" s="49" t="str">
        <f t="shared" si="4"/>
        <v/>
      </c>
      <c r="G182" s="1" t="s">
        <v>190</v>
      </c>
      <c r="H182" s="49">
        <f t="shared" si="5"/>
        <v>0</v>
      </c>
      <c r="I182" s="4">
        <f>VLOOKUP($G182,CLT!$AN:$BC,16,0)</f>
        <v>0</v>
      </c>
      <c r="J182" s="4">
        <f>VLOOKUP($G182,CLT!$AN:$BC,15,0)</f>
        <v>0</v>
      </c>
      <c r="K182" s="4">
        <f>VLOOKUP(B182,CRITF!F:R,13,0)</f>
        <v>0</v>
      </c>
      <c r="L182" s="34">
        <f>VLOOKUP($B182,BJEU!$A:$E,5,0)</f>
        <v>0</v>
      </c>
      <c r="M182" s="4">
        <f>VLOOKUP(B182,GPX!$A:$AG,33,0)</f>
        <v>0</v>
      </c>
      <c r="N182" s="4">
        <f>VLOOKUP(B182,FRANCE!$A:$AA,27,0)</f>
        <v>0</v>
      </c>
    </row>
    <row r="183" spans="2:14" ht="15.5" thickTop="1" thickBot="1">
      <c r="B183" t="s">
        <v>781</v>
      </c>
      <c r="C183" s="1" t="s">
        <v>191</v>
      </c>
      <c r="F183" s="49" t="str">
        <f t="shared" si="4"/>
        <v/>
      </c>
      <c r="G183" s="1" t="s">
        <v>191</v>
      </c>
      <c r="H183" s="49">
        <f t="shared" si="5"/>
        <v>0</v>
      </c>
      <c r="I183" s="4">
        <f>VLOOKUP($G183,CLT!$AN:$BC,16,0)</f>
        <v>0</v>
      </c>
      <c r="J183" s="4">
        <f>VLOOKUP($G183,CLT!$AN:$BC,15,0)</f>
        <v>0</v>
      </c>
      <c r="K183" s="4">
        <f>VLOOKUP(B183,CRITF!F:R,13,0)</f>
        <v>0</v>
      </c>
      <c r="L183" s="34">
        <f>VLOOKUP($B183,BJEU!$A:$E,5,0)</f>
        <v>0</v>
      </c>
      <c r="M183" s="4">
        <f>VLOOKUP(B183,GPX!$A:$AG,33,0)</f>
        <v>0</v>
      </c>
      <c r="N183" s="4">
        <f>VLOOKUP(B183,FRANCE!$A:$AA,27,0)</f>
        <v>0</v>
      </c>
    </row>
    <row r="184" spans="2:14" ht="15.5" thickTop="1" thickBot="1">
      <c r="B184" t="s">
        <v>782</v>
      </c>
      <c r="C184" s="1" t="s">
        <v>192</v>
      </c>
      <c r="F184" s="49" t="str">
        <f t="shared" si="4"/>
        <v/>
      </c>
      <c r="G184" s="1" t="s">
        <v>192</v>
      </c>
      <c r="H184" s="49">
        <f t="shared" si="5"/>
        <v>0</v>
      </c>
      <c r="I184" s="4">
        <f>VLOOKUP($G184,CLT!$AN:$BC,16,0)</f>
        <v>0</v>
      </c>
      <c r="J184" s="4">
        <f>VLOOKUP($G184,CLT!$AN:$BC,15,0)</f>
        <v>0</v>
      </c>
      <c r="K184" s="4">
        <f>VLOOKUP(B184,CRITF!F:R,13,0)</f>
        <v>0</v>
      </c>
      <c r="L184" s="34">
        <f>VLOOKUP($B184,BJEU!$A:$E,5,0)</f>
        <v>0</v>
      </c>
      <c r="M184" s="4">
        <f>VLOOKUP(B184,GPX!$A:$AG,33,0)</f>
        <v>0</v>
      </c>
      <c r="N184" s="4">
        <f>VLOOKUP(B184,FRANCE!$A:$AA,27,0)</f>
        <v>0</v>
      </c>
    </row>
    <row r="185" spans="2:14" ht="15.5" thickTop="1" thickBot="1">
      <c r="B185" t="s">
        <v>783</v>
      </c>
      <c r="C185" s="1" t="s">
        <v>193</v>
      </c>
      <c r="F185" s="49">
        <f t="shared" si="4"/>
        <v>38</v>
      </c>
      <c r="G185" s="1" t="s">
        <v>193</v>
      </c>
      <c r="H185" s="49">
        <f t="shared" si="5"/>
        <v>13</v>
      </c>
      <c r="I185" s="4">
        <f>VLOOKUP($G185,CLT!$AN:$BC,16,0)</f>
        <v>0</v>
      </c>
      <c r="J185" s="4">
        <f>VLOOKUP($G185,CLT!$AN:$BC,15,0)</f>
        <v>0</v>
      </c>
      <c r="K185" s="4">
        <f>VLOOKUP(B185,CRITF!F:R,13,0)</f>
        <v>8</v>
      </c>
      <c r="L185" s="34">
        <f>VLOOKUP($B185,BJEU!$A:$E,5,0)</f>
        <v>0</v>
      </c>
      <c r="M185" s="4">
        <f>VLOOKUP(B185,GPX!$A:$AG,33,0)</f>
        <v>5</v>
      </c>
      <c r="N185" s="4">
        <f>VLOOKUP(B185,FRANCE!$A:$AA,27,0)</f>
        <v>0</v>
      </c>
    </row>
    <row r="186" spans="2:14" ht="15.5" thickTop="1" thickBot="1">
      <c r="B186" t="s">
        <v>784</v>
      </c>
      <c r="C186" s="1" t="s">
        <v>194</v>
      </c>
      <c r="F186" s="49" t="str">
        <f t="shared" si="4"/>
        <v/>
      </c>
      <c r="G186" s="1" t="s">
        <v>194</v>
      </c>
      <c r="H186" s="49">
        <f t="shared" si="5"/>
        <v>0</v>
      </c>
      <c r="I186" s="4">
        <f>VLOOKUP($G186,CLT!$AN:$BC,16,0)</f>
        <v>0</v>
      </c>
      <c r="J186" s="4">
        <f>VLOOKUP($G186,CLT!$AN:$BC,15,0)</f>
        <v>0</v>
      </c>
      <c r="K186" s="4">
        <f>VLOOKUP(B186,CRITF!F:R,13,0)</f>
        <v>0</v>
      </c>
      <c r="L186" s="34">
        <f>VLOOKUP($B186,BJEU!$A:$E,5,0)</f>
        <v>0</v>
      </c>
      <c r="M186" s="4">
        <f>VLOOKUP(B186,GPX!$A:$AG,33,0)</f>
        <v>0</v>
      </c>
      <c r="N186" s="4">
        <f>VLOOKUP(B186,FRANCE!$A:$AA,27,0)</f>
        <v>0</v>
      </c>
    </row>
    <row r="187" spans="2:14" ht="15.5" thickTop="1" thickBot="1">
      <c r="B187" t="s">
        <v>785</v>
      </c>
      <c r="C187" s="1" t="s">
        <v>195</v>
      </c>
      <c r="F187" s="49" t="str">
        <f t="shared" si="4"/>
        <v/>
      </c>
      <c r="G187" s="1" t="s">
        <v>195</v>
      </c>
      <c r="H187" s="49">
        <f t="shared" si="5"/>
        <v>0</v>
      </c>
      <c r="I187" s="4">
        <f>VLOOKUP($G187,CLT!$AN:$BC,16,0)</f>
        <v>0</v>
      </c>
      <c r="J187" s="4">
        <f>VLOOKUP($G187,CLT!$AN:$BC,15,0)</f>
        <v>0</v>
      </c>
      <c r="K187" s="4">
        <f>VLOOKUP(B187,CRITF!F:R,13,0)</f>
        <v>0</v>
      </c>
      <c r="L187" s="34">
        <f>VLOOKUP($B187,BJEU!$A:$E,5,0)</f>
        <v>0</v>
      </c>
      <c r="M187" s="4">
        <f>VLOOKUP(B187,GPX!$A:$AG,33,0)</f>
        <v>0</v>
      </c>
      <c r="N187" s="4">
        <f>VLOOKUP(B187,FRANCE!$A:$AA,27,0)</f>
        <v>0</v>
      </c>
    </row>
    <row r="188" spans="2:14" ht="15.5" thickTop="1" thickBot="1">
      <c r="B188" t="s">
        <v>786</v>
      </c>
      <c r="C188" s="1" t="s">
        <v>196</v>
      </c>
      <c r="F188" s="49" t="str">
        <f t="shared" si="4"/>
        <v/>
      </c>
      <c r="G188" s="1" t="s">
        <v>196</v>
      </c>
      <c r="H188" s="49">
        <f t="shared" si="5"/>
        <v>0</v>
      </c>
      <c r="I188" s="4">
        <f>VLOOKUP($G188,CLT!$AN:$BC,16,0)</f>
        <v>0</v>
      </c>
      <c r="J188" s="4">
        <f>VLOOKUP($G188,CLT!$AN:$BC,15,0)</f>
        <v>0</v>
      </c>
      <c r="K188" s="4">
        <f>VLOOKUP(B188,CRITF!F:R,13,0)</f>
        <v>0</v>
      </c>
      <c r="L188" s="34">
        <f>VLOOKUP($B188,BJEU!$A:$E,5,0)</f>
        <v>0</v>
      </c>
      <c r="M188" s="4">
        <f>VLOOKUP(B188,GPX!$A:$AG,33,0)</f>
        <v>0</v>
      </c>
      <c r="N188" s="4">
        <f>VLOOKUP(B188,FRANCE!$A:$AA,27,0)</f>
        <v>0</v>
      </c>
    </row>
    <row r="189" spans="2:14" ht="15.5" thickTop="1" thickBot="1">
      <c r="B189" t="s">
        <v>787</v>
      </c>
      <c r="C189" s="1" t="s">
        <v>197</v>
      </c>
      <c r="F189" s="49" t="str">
        <f t="shared" si="4"/>
        <v/>
      </c>
      <c r="G189" s="1" t="s">
        <v>197</v>
      </c>
      <c r="H189" s="49">
        <f t="shared" si="5"/>
        <v>0</v>
      </c>
      <c r="I189" s="4">
        <f>VLOOKUP($G189,CLT!$AN:$BC,16,0)</f>
        <v>0</v>
      </c>
      <c r="J189" s="4">
        <f>VLOOKUP($G189,CLT!$AN:$BC,15,0)</f>
        <v>0</v>
      </c>
      <c r="K189" s="4">
        <f>VLOOKUP(B189,CRITF!F:R,13,0)</f>
        <v>0</v>
      </c>
      <c r="L189" s="34">
        <f>VLOOKUP($B189,BJEU!$A:$E,5,0)</f>
        <v>0</v>
      </c>
      <c r="M189" s="4">
        <f>VLOOKUP(B189,GPX!$A:$AG,33,0)</f>
        <v>0</v>
      </c>
      <c r="N189" s="4">
        <f>VLOOKUP(B189,FRANCE!$A:$AA,27,0)</f>
        <v>0</v>
      </c>
    </row>
    <row r="190" spans="2:14" ht="15.5" thickTop="1" thickBot="1">
      <c r="B190" t="s">
        <v>788</v>
      </c>
      <c r="C190" s="1" t="s">
        <v>198</v>
      </c>
      <c r="F190" s="49" t="str">
        <f t="shared" si="4"/>
        <v/>
      </c>
      <c r="G190" s="1" t="s">
        <v>198</v>
      </c>
      <c r="H190" s="49">
        <f t="shared" si="5"/>
        <v>0</v>
      </c>
      <c r="I190" s="4">
        <f>VLOOKUP($G190,CLT!$AN:$BC,16,0)</f>
        <v>0</v>
      </c>
      <c r="J190" s="4">
        <f>VLOOKUP($G190,CLT!$AN:$BC,15,0)</f>
        <v>0</v>
      </c>
      <c r="K190" s="4">
        <f>VLOOKUP(B190,CRITF!F:R,13,0)</f>
        <v>0</v>
      </c>
      <c r="L190" s="34">
        <f>VLOOKUP($B190,BJEU!$A:$E,5,0)</f>
        <v>0</v>
      </c>
      <c r="M190" s="4">
        <f>VLOOKUP(B190,GPX!$A:$AG,33,0)</f>
        <v>0</v>
      </c>
      <c r="N190" s="4">
        <f>VLOOKUP(B190,FRANCE!$A:$AA,27,0)</f>
        <v>0</v>
      </c>
    </row>
    <row r="191" spans="2:14" ht="15.5" thickTop="1" thickBot="1">
      <c r="B191" t="s">
        <v>789</v>
      </c>
      <c r="C191" s="1" t="s">
        <v>199</v>
      </c>
      <c r="F191" s="49" t="str">
        <f t="shared" si="4"/>
        <v/>
      </c>
      <c r="G191" s="1" t="s">
        <v>199</v>
      </c>
      <c r="H191" s="49">
        <f t="shared" si="5"/>
        <v>0</v>
      </c>
      <c r="I191" s="4">
        <f>VLOOKUP($G191,CLT!$AN:$BC,16,0)</f>
        <v>0</v>
      </c>
      <c r="J191" s="4">
        <f>VLOOKUP($G191,CLT!$AN:$BC,15,0)</f>
        <v>0</v>
      </c>
      <c r="K191" s="4">
        <f>VLOOKUP(B191,CRITF!F:R,13,0)</f>
        <v>0</v>
      </c>
      <c r="L191" s="34">
        <f>VLOOKUP($B191,BJEU!$A:$E,5,0)</f>
        <v>0</v>
      </c>
      <c r="M191" s="4">
        <f>VLOOKUP(B191,GPX!$A:$AG,33,0)</f>
        <v>0</v>
      </c>
      <c r="N191" s="4">
        <f>VLOOKUP(B191,FRANCE!$A:$AA,27,0)</f>
        <v>0</v>
      </c>
    </row>
    <row r="192" spans="2:14" ht="15.5" thickTop="1" thickBot="1">
      <c r="B192" t="s">
        <v>790</v>
      </c>
      <c r="C192" s="1" t="s">
        <v>200</v>
      </c>
      <c r="F192" s="49" t="str">
        <f t="shared" si="4"/>
        <v/>
      </c>
      <c r="G192" s="1" t="s">
        <v>200</v>
      </c>
      <c r="H192" s="49">
        <f t="shared" si="5"/>
        <v>0</v>
      </c>
      <c r="I192" s="4">
        <f>VLOOKUP($G192,CLT!$AN:$BC,16,0)</f>
        <v>0</v>
      </c>
      <c r="J192" s="4">
        <f>VLOOKUP($G192,CLT!$AN:$BC,15,0)</f>
        <v>0</v>
      </c>
      <c r="K192" s="4">
        <f>VLOOKUP(B192,CRITF!F:R,13,0)</f>
        <v>0</v>
      </c>
      <c r="L192" s="34">
        <f>VLOOKUP($B192,BJEU!$A:$E,5,0)</f>
        <v>0</v>
      </c>
      <c r="M192" s="4">
        <f>VLOOKUP(B192,GPX!$A:$AG,33,0)</f>
        <v>0</v>
      </c>
      <c r="N192" s="4">
        <f>VLOOKUP(B192,FRANCE!$A:$AA,27,0)</f>
        <v>0</v>
      </c>
    </row>
    <row r="193" spans="2:14" ht="15.5" thickTop="1" thickBot="1">
      <c r="B193" t="s">
        <v>791</v>
      </c>
      <c r="C193" s="1" t="s">
        <v>201</v>
      </c>
      <c r="F193" s="49" t="str">
        <f t="shared" si="4"/>
        <v/>
      </c>
      <c r="G193" s="1" t="s">
        <v>201</v>
      </c>
      <c r="H193" s="49">
        <f t="shared" si="5"/>
        <v>0</v>
      </c>
      <c r="I193" s="4">
        <f>VLOOKUP($G193,CLT!$AN:$BC,16,0)</f>
        <v>0</v>
      </c>
      <c r="J193" s="4">
        <f>VLOOKUP($G193,CLT!$AN:$BC,15,0)</f>
        <v>0</v>
      </c>
      <c r="K193" s="4">
        <f>VLOOKUP(B193,CRITF!F:R,13,0)</f>
        <v>0</v>
      </c>
      <c r="L193" s="34">
        <f>VLOOKUP($B193,BJEU!$A:$E,5,0)</f>
        <v>0</v>
      </c>
      <c r="M193" s="4">
        <f>VLOOKUP(B193,GPX!$A:$AG,33,0)</f>
        <v>0</v>
      </c>
      <c r="N193" s="4">
        <f>VLOOKUP(B193,FRANCE!$A:$AA,27,0)</f>
        <v>0</v>
      </c>
    </row>
    <row r="194" spans="2:14" ht="15.5" thickTop="1" thickBot="1">
      <c r="B194" t="s">
        <v>792</v>
      </c>
      <c r="C194" s="1" t="s">
        <v>202</v>
      </c>
      <c r="F194" s="49" t="str">
        <f t="shared" ref="F194:F257" si="6">IF(H194=0,"",RANK(H194,$H$2:$H$347))</f>
        <v/>
      </c>
      <c r="G194" s="1" t="s">
        <v>202</v>
      </c>
      <c r="H194" s="49">
        <f t="shared" ref="H194:H257" si="7">SUM(I194:N194)</f>
        <v>0</v>
      </c>
      <c r="I194" s="4">
        <f>VLOOKUP($G194,CLT!$AN:$BC,16,0)</f>
        <v>0</v>
      </c>
      <c r="J194" s="4">
        <f>VLOOKUP($G194,CLT!$AN:$BC,15,0)</f>
        <v>0</v>
      </c>
      <c r="K194" s="4">
        <f>VLOOKUP(B194,CRITF!F:R,13,0)</f>
        <v>0</v>
      </c>
      <c r="L194" s="34">
        <f>VLOOKUP($B194,BJEU!$A:$E,5,0)</f>
        <v>0</v>
      </c>
      <c r="M194" s="4">
        <f>VLOOKUP(B194,GPX!$A:$AG,33,0)</f>
        <v>0</v>
      </c>
      <c r="N194" s="4">
        <f>VLOOKUP(B194,FRANCE!$A:$AA,27,0)</f>
        <v>0</v>
      </c>
    </row>
    <row r="195" spans="2:14" ht="15.5" thickTop="1" thickBot="1">
      <c r="B195" t="s">
        <v>793</v>
      </c>
      <c r="C195" s="1" t="s">
        <v>203</v>
      </c>
      <c r="F195" s="49" t="str">
        <f t="shared" si="6"/>
        <v/>
      </c>
      <c r="G195" s="1" t="s">
        <v>203</v>
      </c>
      <c r="H195" s="49">
        <f t="shared" si="7"/>
        <v>0</v>
      </c>
      <c r="I195" s="4">
        <f>VLOOKUP($G195,CLT!$AN:$BC,16,0)</f>
        <v>0</v>
      </c>
      <c r="J195" s="4">
        <f>VLOOKUP($G195,CLT!$AN:$BC,15,0)</f>
        <v>0</v>
      </c>
      <c r="K195" s="4">
        <f>VLOOKUP(B195,CRITF!F:R,13,0)</f>
        <v>0</v>
      </c>
      <c r="L195" s="34">
        <f>VLOOKUP($B195,BJEU!$A:$E,5,0)</f>
        <v>0</v>
      </c>
      <c r="M195" s="4">
        <f>VLOOKUP(B195,GPX!$A:$AG,33,0)</f>
        <v>0</v>
      </c>
      <c r="N195" s="4">
        <f>VLOOKUP(B195,FRANCE!$A:$AA,27,0)</f>
        <v>0</v>
      </c>
    </row>
    <row r="196" spans="2:14" ht="15.5" thickTop="1" thickBot="1">
      <c r="B196" t="s">
        <v>794</v>
      </c>
      <c r="C196" s="1" t="s">
        <v>204</v>
      </c>
      <c r="F196" s="49" t="str">
        <f t="shared" si="6"/>
        <v/>
      </c>
      <c r="G196" s="1" t="s">
        <v>204</v>
      </c>
      <c r="H196" s="49">
        <f t="shared" si="7"/>
        <v>0</v>
      </c>
      <c r="I196" s="4">
        <f>VLOOKUP($G196,CLT!$AN:$BC,16,0)</f>
        <v>0</v>
      </c>
      <c r="J196" s="4">
        <f>VLOOKUP($G196,CLT!$AN:$BC,15,0)</f>
        <v>0</v>
      </c>
      <c r="K196" s="4">
        <f>VLOOKUP(B196,CRITF!F:R,13,0)</f>
        <v>0</v>
      </c>
      <c r="L196" s="34">
        <f>VLOOKUP($B196,BJEU!$A:$E,5,0)</f>
        <v>0</v>
      </c>
      <c r="M196" s="4">
        <f>VLOOKUP(B196,GPX!$A:$AG,33,0)</f>
        <v>0</v>
      </c>
      <c r="N196" s="4">
        <f>VLOOKUP(B196,FRANCE!$A:$AA,27,0)</f>
        <v>0</v>
      </c>
    </row>
    <row r="197" spans="2:14" ht="15.5" thickTop="1" thickBot="1">
      <c r="B197" t="s">
        <v>795</v>
      </c>
      <c r="C197" s="1" t="s">
        <v>205</v>
      </c>
      <c r="F197" s="49" t="str">
        <f t="shared" si="6"/>
        <v/>
      </c>
      <c r="G197" s="1" t="s">
        <v>205</v>
      </c>
      <c r="H197" s="49">
        <f t="shared" si="7"/>
        <v>0</v>
      </c>
      <c r="I197" s="4">
        <f>VLOOKUP($G197,CLT!$AN:$BC,16,0)</f>
        <v>0</v>
      </c>
      <c r="J197" s="4">
        <f>VLOOKUP($G197,CLT!$AN:$BC,15,0)</f>
        <v>0</v>
      </c>
      <c r="K197" s="4">
        <f>VLOOKUP(B197,CRITF!F:R,13,0)</f>
        <v>0</v>
      </c>
      <c r="L197" s="34">
        <f>VLOOKUP($B197,BJEU!$A:$E,5,0)</f>
        <v>0</v>
      </c>
      <c r="M197" s="4">
        <f>VLOOKUP(B197,GPX!$A:$AG,33,0)</f>
        <v>0</v>
      </c>
      <c r="N197" s="4">
        <f>VLOOKUP(B197,FRANCE!$A:$AA,27,0)</f>
        <v>0</v>
      </c>
    </row>
    <row r="198" spans="2:14" ht="15.5" thickTop="1" thickBot="1">
      <c r="B198" t="s">
        <v>796</v>
      </c>
      <c r="C198" s="1" t="s">
        <v>206</v>
      </c>
      <c r="F198" s="49" t="str">
        <f t="shared" si="6"/>
        <v/>
      </c>
      <c r="G198" s="1" t="s">
        <v>206</v>
      </c>
      <c r="H198" s="49">
        <f t="shared" si="7"/>
        <v>0</v>
      </c>
      <c r="I198" s="4">
        <f>VLOOKUP($G198,CLT!$AN:$BC,16,0)</f>
        <v>0</v>
      </c>
      <c r="J198" s="4">
        <f>VLOOKUP($G198,CLT!$AN:$BC,15,0)</f>
        <v>0</v>
      </c>
      <c r="K198" s="4">
        <f>VLOOKUP(B198,CRITF!F:R,13,0)</f>
        <v>0</v>
      </c>
      <c r="L198" s="34">
        <f>VLOOKUP($B198,BJEU!$A:$E,5,0)</f>
        <v>0</v>
      </c>
      <c r="M198" s="4">
        <f>VLOOKUP(B198,GPX!$A:$AG,33,0)</f>
        <v>0</v>
      </c>
      <c r="N198" s="4">
        <f>VLOOKUP(B198,FRANCE!$A:$AA,27,0)</f>
        <v>0</v>
      </c>
    </row>
    <row r="199" spans="2:14" ht="15.5" thickTop="1" thickBot="1">
      <c r="B199" t="s">
        <v>797</v>
      </c>
      <c r="C199" s="1" t="s">
        <v>207</v>
      </c>
      <c r="F199" s="49">
        <f t="shared" si="6"/>
        <v>15</v>
      </c>
      <c r="G199" s="1" t="s">
        <v>207</v>
      </c>
      <c r="H199" s="49">
        <f t="shared" si="7"/>
        <v>69</v>
      </c>
      <c r="I199" s="4">
        <f>VLOOKUP($G199,CLT!$AN:$BC,16,0)</f>
        <v>12</v>
      </c>
      <c r="J199" s="4">
        <f>VLOOKUP($G199,CLT!$AN:$BC,15,0)</f>
        <v>0</v>
      </c>
      <c r="K199" s="4">
        <f>VLOOKUP(B199,CRITF!F:R,13,0)</f>
        <v>42</v>
      </c>
      <c r="L199" s="34">
        <f>VLOOKUP($B199,BJEU!$A:$E,5,0)</f>
        <v>0</v>
      </c>
      <c r="M199" s="4">
        <f>VLOOKUP(B199,GPX!$A:$AG,33,0)</f>
        <v>15</v>
      </c>
      <c r="N199" s="4">
        <f>VLOOKUP(B199,FRANCE!$A:$AA,27,0)</f>
        <v>0</v>
      </c>
    </row>
    <row r="200" spans="2:14" ht="15.5" thickTop="1" thickBot="1">
      <c r="B200" t="s">
        <v>798</v>
      </c>
      <c r="C200" s="1" t="s">
        <v>799</v>
      </c>
      <c r="F200" s="49" t="str">
        <f t="shared" si="6"/>
        <v/>
      </c>
      <c r="G200" s="1" t="s">
        <v>799</v>
      </c>
      <c r="H200" s="49">
        <f t="shared" si="7"/>
        <v>0</v>
      </c>
      <c r="I200" s="4">
        <f>VLOOKUP($G200,CLT!$AN:$BC,16,0)</f>
        <v>0</v>
      </c>
      <c r="J200" s="4">
        <f>VLOOKUP($G200,CLT!$AN:$BC,15,0)</f>
        <v>0</v>
      </c>
      <c r="K200" s="4">
        <f>VLOOKUP(B200,CRITF!F:R,13,0)</f>
        <v>0</v>
      </c>
      <c r="L200" s="34">
        <f>VLOOKUP($B200,BJEU!$A:$E,5,0)</f>
        <v>0</v>
      </c>
      <c r="M200" s="4">
        <f>VLOOKUP(B200,GPX!$A:$AG,33,0)</f>
        <v>0</v>
      </c>
      <c r="N200" s="4">
        <f>VLOOKUP(B200,FRANCE!$A:$AA,27,0)</f>
        <v>0</v>
      </c>
    </row>
    <row r="201" spans="2:14" ht="15.5" thickTop="1" thickBot="1">
      <c r="B201" t="s">
        <v>800</v>
      </c>
      <c r="C201" s="1" t="s">
        <v>208</v>
      </c>
      <c r="F201" s="49" t="str">
        <f t="shared" si="6"/>
        <v/>
      </c>
      <c r="G201" s="1" t="s">
        <v>208</v>
      </c>
      <c r="H201" s="49">
        <f t="shared" si="7"/>
        <v>0</v>
      </c>
      <c r="I201" s="4">
        <f>VLOOKUP($G201,CLT!$AN:$BC,16,0)</f>
        <v>0</v>
      </c>
      <c r="J201" s="4">
        <f>VLOOKUP($G201,CLT!$AN:$BC,15,0)</f>
        <v>0</v>
      </c>
      <c r="K201" s="4">
        <f>VLOOKUP(B201,CRITF!F:R,13,0)</f>
        <v>0</v>
      </c>
      <c r="L201" s="34">
        <f>VLOOKUP($B201,BJEU!$A:$E,5,0)</f>
        <v>0</v>
      </c>
      <c r="M201" s="4">
        <f>VLOOKUP(B201,GPX!$A:$AG,33,0)</f>
        <v>0</v>
      </c>
      <c r="N201" s="4">
        <f>VLOOKUP(B201,FRANCE!$A:$AA,27,0)</f>
        <v>0</v>
      </c>
    </row>
    <row r="202" spans="2:14" ht="15.5" thickTop="1" thickBot="1">
      <c r="B202" t="s">
        <v>801</v>
      </c>
      <c r="C202" s="1" t="s">
        <v>802</v>
      </c>
      <c r="F202" s="49" t="str">
        <f t="shared" si="6"/>
        <v/>
      </c>
      <c r="G202" s="1" t="s">
        <v>802</v>
      </c>
      <c r="H202" s="49">
        <f t="shared" si="7"/>
        <v>0</v>
      </c>
      <c r="I202" s="4">
        <f>VLOOKUP($G202,CLT!$AN:$BC,16,0)</f>
        <v>0</v>
      </c>
      <c r="J202" s="4">
        <f>VLOOKUP($G202,CLT!$AN:$BC,15,0)</f>
        <v>0</v>
      </c>
      <c r="K202" s="4">
        <f>VLOOKUP(B202,CRITF!F:R,13,0)</f>
        <v>0</v>
      </c>
      <c r="L202" s="34">
        <f>VLOOKUP($B202,BJEU!$A:$E,5,0)</f>
        <v>0</v>
      </c>
      <c r="M202" s="4">
        <f>VLOOKUP(B202,GPX!$A:$AG,33,0)</f>
        <v>0</v>
      </c>
      <c r="N202" s="4">
        <f>VLOOKUP(B202,FRANCE!$A:$AA,27,0)</f>
        <v>0</v>
      </c>
    </row>
    <row r="203" spans="2:14" ht="15.5" thickTop="1" thickBot="1">
      <c r="B203" t="s">
        <v>803</v>
      </c>
      <c r="C203" s="1" t="s">
        <v>209</v>
      </c>
      <c r="F203" s="49" t="str">
        <f t="shared" si="6"/>
        <v/>
      </c>
      <c r="G203" s="1" t="s">
        <v>209</v>
      </c>
      <c r="H203" s="49">
        <f t="shared" si="7"/>
        <v>0</v>
      </c>
      <c r="I203" s="4">
        <f>VLOOKUP($G203,CLT!$AN:$BC,16,0)</f>
        <v>0</v>
      </c>
      <c r="J203" s="4">
        <f>VLOOKUP($G203,CLT!$AN:$BC,15,0)</f>
        <v>0</v>
      </c>
      <c r="K203" s="4">
        <f>VLOOKUP(B203,CRITF!F:R,13,0)</f>
        <v>0</v>
      </c>
      <c r="L203" s="34">
        <f>VLOOKUP($B203,BJEU!$A:$E,5,0)</f>
        <v>0</v>
      </c>
      <c r="M203" s="4">
        <f>VLOOKUP(B203,GPX!$A:$AG,33,0)</f>
        <v>0</v>
      </c>
      <c r="N203" s="4">
        <f>VLOOKUP(B203,FRANCE!$A:$AA,27,0)</f>
        <v>0</v>
      </c>
    </row>
    <row r="204" spans="2:14" ht="15.5" thickTop="1" thickBot="1">
      <c r="B204" t="s">
        <v>804</v>
      </c>
      <c r="C204" s="1" t="s">
        <v>210</v>
      </c>
      <c r="F204" s="49" t="str">
        <f t="shared" si="6"/>
        <v/>
      </c>
      <c r="G204" s="1" t="s">
        <v>210</v>
      </c>
      <c r="H204" s="49">
        <f t="shared" si="7"/>
        <v>0</v>
      </c>
      <c r="I204" s="4">
        <f>VLOOKUP($G204,CLT!$AN:$BC,16,0)</f>
        <v>0</v>
      </c>
      <c r="J204" s="4">
        <f>VLOOKUP($G204,CLT!$AN:$BC,15,0)</f>
        <v>0</v>
      </c>
      <c r="K204" s="4">
        <f>VLOOKUP(B204,CRITF!F:R,13,0)</f>
        <v>0</v>
      </c>
      <c r="L204" s="34">
        <f>VLOOKUP($B204,BJEU!$A:$E,5,0)</f>
        <v>0</v>
      </c>
      <c r="M204" s="4">
        <f>VLOOKUP(B204,GPX!$A:$AG,33,0)</f>
        <v>0</v>
      </c>
      <c r="N204" s="4">
        <f>VLOOKUP(B204,FRANCE!$A:$AA,27,0)</f>
        <v>0</v>
      </c>
    </row>
    <row r="205" spans="2:14" ht="15.5" thickTop="1" thickBot="1">
      <c r="B205" t="s">
        <v>805</v>
      </c>
      <c r="C205" s="1" t="s">
        <v>211</v>
      </c>
      <c r="F205" s="49" t="str">
        <f t="shared" si="6"/>
        <v/>
      </c>
      <c r="G205" s="1" t="s">
        <v>211</v>
      </c>
      <c r="H205" s="49">
        <f t="shared" si="7"/>
        <v>0</v>
      </c>
      <c r="I205" s="4">
        <f>VLOOKUP($G205,CLT!$AN:$BC,16,0)</f>
        <v>0</v>
      </c>
      <c r="J205" s="4">
        <f>VLOOKUP($G205,CLT!$AN:$BC,15,0)</f>
        <v>0</v>
      </c>
      <c r="K205" s="4">
        <f>VLOOKUP(B205,CRITF!F:R,13,0)</f>
        <v>0</v>
      </c>
      <c r="L205" s="34">
        <f>VLOOKUP($B205,BJEU!$A:$E,5,0)</f>
        <v>0</v>
      </c>
      <c r="M205" s="4">
        <f>VLOOKUP(B205,GPX!$A:$AG,33,0)</f>
        <v>0</v>
      </c>
      <c r="N205" s="4">
        <f>VLOOKUP(B205,FRANCE!$A:$AA,27,0)</f>
        <v>0</v>
      </c>
    </row>
    <row r="206" spans="2:14" ht="15.5" thickTop="1" thickBot="1">
      <c r="B206" t="s">
        <v>806</v>
      </c>
      <c r="C206" s="1" t="s">
        <v>212</v>
      </c>
      <c r="F206" s="49">
        <f t="shared" si="6"/>
        <v>5</v>
      </c>
      <c r="G206" s="1" t="s">
        <v>212</v>
      </c>
      <c r="H206" s="49">
        <f t="shared" si="7"/>
        <v>249</v>
      </c>
      <c r="I206" s="4">
        <f>VLOOKUP($G206,CLT!$AN:$BC,16,0)</f>
        <v>0</v>
      </c>
      <c r="J206" s="4">
        <f>VLOOKUP($G206,CLT!$AN:$BC,15,0)</f>
        <v>24</v>
      </c>
      <c r="K206" s="4">
        <f>VLOOKUP(B206,CRITF!F:R,13,0)</f>
        <v>86</v>
      </c>
      <c r="L206" s="34">
        <f>VLOOKUP($B206,BJEU!$A:$E,5,0)</f>
        <v>10</v>
      </c>
      <c r="M206" s="4">
        <f>VLOOKUP(B206,GPX!$A:$AG,33,0)</f>
        <v>129</v>
      </c>
      <c r="N206" s="4">
        <f>VLOOKUP(B206,FRANCE!$A:$AA,27,0)</f>
        <v>0</v>
      </c>
    </row>
    <row r="207" spans="2:14" ht="15.5" thickTop="1" thickBot="1">
      <c r="B207" t="s">
        <v>807</v>
      </c>
      <c r="C207" s="1" t="s">
        <v>33</v>
      </c>
      <c r="F207" s="49">
        <f t="shared" si="6"/>
        <v>4</v>
      </c>
      <c r="G207" s="1" t="s">
        <v>33</v>
      </c>
      <c r="H207" s="49">
        <f t="shared" si="7"/>
        <v>298</v>
      </c>
      <c r="I207" s="4">
        <f>VLOOKUP($G207,CLT!$AN:$BC,16,0)</f>
        <v>0</v>
      </c>
      <c r="J207" s="4">
        <f>VLOOKUP($G207,CLT!$AN:$BC,15,0)</f>
        <v>28</v>
      </c>
      <c r="K207" s="4">
        <f>VLOOKUP(B207,CRITF!F:R,13,0)</f>
        <v>80</v>
      </c>
      <c r="L207" s="34">
        <f>VLOOKUP($B207,BJEU!$A:$E,5,0)</f>
        <v>52</v>
      </c>
      <c r="M207" s="4">
        <f>VLOOKUP(B207,GPX!$A:$AG,33,0)</f>
        <v>138</v>
      </c>
      <c r="N207" s="4">
        <f>VLOOKUP(B207,FRANCE!$A:$AA,27,0)</f>
        <v>0</v>
      </c>
    </row>
    <row r="208" spans="2:14" ht="15.5" thickTop="1" thickBot="1">
      <c r="B208" t="s">
        <v>808</v>
      </c>
      <c r="C208" s="1" t="s">
        <v>15</v>
      </c>
      <c r="F208" s="49">
        <f t="shared" si="6"/>
        <v>21</v>
      </c>
      <c r="G208" s="1" t="s">
        <v>15</v>
      </c>
      <c r="H208" s="49">
        <f t="shared" si="7"/>
        <v>41</v>
      </c>
      <c r="I208" s="4">
        <f>VLOOKUP($G208,CLT!$AN:$BC,16,0)</f>
        <v>0</v>
      </c>
      <c r="J208" s="4">
        <f>VLOOKUP($G208,CLT!$AN:$BC,15,0)</f>
        <v>0</v>
      </c>
      <c r="K208" s="4">
        <f>VLOOKUP(B208,CRITF!F:R,13,0)</f>
        <v>10</v>
      </c>
      <c r="L208" s="34">
        <f>VLOOKUP($B208,BJEU!$A:$E,5,0)</f>
        <v>0</v>
      </c>
      <c r="M208" s="4">
        <f>VLOOKUP(B208,GPX!$A:$AG,33,0)</f>
        <v>31</v>
      </c>
      <c r="N208" s="4">
        <f>VLOOKUP(B208,FRANCE!$A:$AA,27,0)</f>
        <v>0</v>
      </c>
    </row>
    <row r="209" spans="2:14" ht="15.5" thickTop="1" thickBot="1">
      <c r="B209" t="s">
        <v>809</v>
      </c>
      <c r="C209" s="1" t="s">
        <v>213</v>
      </c>
      <c r="F209" s="49" t="str">
        <f t="shared" si="6"/>
        <v/>
      </c>
      <c r="G209" s="1" t="s">
        <v>213</v>
      </c>
      <c r="H209" s="49">
        <f t="shared" si="7"/>
        <v>0</v>
      </c>
      <c r="I209" s="4">
        <f>VLOOKUP($G209,CLT!$AN:$BC,16,0)</f>
        <v>0</v>
      </c>
      <c r="J209" s="4">
        <f>VLOOKUP($G209,CLT!$AN:$BC,15,0)</f>
        <v>0</v>
      </c>
      <c r="K209" s="4">
        <f>VLOOKUP(B209,CRITF!F:R,13,0)</f>
        <v>0</v>
      </c>
      <c r="L209" s="34">
        <f>VLOOKUP($B209,BJEU!$A:$E,5,0)</f>
        <v>0</v>
      </c>
      <c r="M209" s="4">
        <f>VLOOKUP(B209,GPX!$A:$AG,33,0)</f>
        <v>0</v>
      </c>
      <c r="N209" s="4">
        <f>VLOOKUP(B209,FRANCE!$A:$AA,27,0)</f>
        <v>0</v>
      </c>
    </row>
    <row r="210" spans="2:14" ht="15.5" thickTop="1" thickBot="1">
      <c r="B210" t="s">
        <v>810</v>
      </c>
      <c r="C210" s="1" t="s">
        <v>214</v>
      </c>
      <c r="F210" s="49">
        <f t="shared" si="6"/>
        <v>51</v>
      </c>
      <c r="G210" s="1" t="s">
        <v>214</v>
      </c>
      <c r="H210" s="49">
        <f t="shared" si="7"/>
        <v>2</v>
      </c>
      <c r="I210" s="4">
        <f>VLOOKUP($G210,CLT!$AN:$BC,16,0)</f>
        <v>0</v>
      </c>
      <c r="J210" s="4">
        <f>VLOOKUP($G210,CLT!$AN:$BC,15,0)</f>
        <v>0</v>
      </c>
      <c r="K210" s="4">
        <f>VLOOKUP(B210,CRITF!F:R,13,0)</f>
        <v>2</v>
      </c>
      <c r="L210" s="34">
        <f>VLOOKUP($B210,BJEU!$A:$E,5,0)</f>
        <v>0</v>
      </c>
      <c r="M210" s="4">
        <f>VLOOKUP(B210,GPX!$A:$AG,33,0)</f>
        <v>0</v>
      </c>
      <c r="N210" s="4">
        <f>VLOOKUP(B210,FRANCE!$A:$AA,27,0)</f>
        <v>0</v>
      </c>
    </row>
    <row r="211" spans="2:14" ht="15.5" thickTop="1" thickBot="1">
      <c r="B211" t="s">
        <v>811</v>
      </c>
      <c r="C211" s="1" t="s">
        <v>215</v>
      </c>
      <c r="F211" s="49" t="str">
        <f t="shared" si="6"/>
        <v/>
      </c>
      <c r="G211" s="1" t="s">
        <v>215</v>
      </c>
      <c r="H211" s="49">
        <f t="shared" si="7"/>
        <v>0</v>
      </c>
      <c r="I211" s="4">
        <f>VLOOKUP($G211,CLT!$AN:$BC,16,0)</f>
        <v>0</v>
      </c>
      <c r="J211" s="4">
        <f>VLOOKUP($G211,CLT!$AN:$BC,15,0)</f>
        <v>0</v>
      </c>
      <c r="K211" s="4">
        <f>VLOOKUP(B211,CRITF!F:R,13,0)</f>
        <v>0</v>
      </c>
      <c r="L211" s="34">
        <f>VLOOKUP($B211,BJEU!$A:$E,5,0)</f>
        <v>0</v>
      </c>
      <c r="M211" s="4">
        <f>VLOOKUP(B211,GPX!$A:$AG,33,0)</f>
        <v>0</v>
      </c>
      <c r="N211" s="4">
        <f>VLOOKUP(B211,FRANCE!$A:$AA,27,0)</f>
        <v>0</v>
      </c>
    </row>
    <row r="212" spans="2:14" ht="15.5" thickTop="1" thickBot="1">
      <c r="B212" t="s">
        <v>812</v>
      </c>
      <c r="C212" s="1" t="s">
        <v>813</v>
      </c>
      <c r="F212" s="49" t="str">
        <f t="shared" si="6"/>
        <v/>
      </c>
      <c r="G212" s="1" t="s">
        <v>813</v>
      </c>
      <c r="H212" s="49">
        <f t="shared" si="7"/>
        <v>0</v>
      </c>
      <c r="I212" s="4">
        <f>VLOOKUP($G212,CLT!$AN:$BC,16,0)</f>
        <v>0</v>
      </c>
      <c r="J212" s="4">
        <f>VLOOKUP($G212,CLT!$AN:$BC,15,0)</f>
        <v>0</v>
      </c>
      <c r="K212" s="4">
        <f>VLOOKUP(B212,CRITF!F:R,13,0)</f>
        <v>0</v>
      </c>
      <c r="L212" s="34">
        <f>VLOOKUP($B212,BJEU!$A:$E,5,0)</f>
        <v>0</v>
      </c>
      <c r="M212" s="4">
        <f>VLOOKUP(B212,GPX!$A:$AG,33,0)</f>
        <v>0</v>
      </c>
      <c r="N212" s="4">
        <f>VLOOKUP(B212,FRANCE!$A:$AA,27,0)</f>
        <v>0</v>
      </c>
    </row>
    <row r="213" spans="2:14" ht="15.5" thickTop="1" thickBot="1">
      <c r="B213" t="s">
        <v>814</v>
      </c>
      <c r="C213" s="1" t="s">
        <v>216</v>
      </c>
      <c r="F213" s="49" t="str">
        <f t="shared" si="6"/>
        <v/>
      </c>
      <c r="G213" s="1" t="s">
        <v>216</v>
      </c>
      <c r="H213" s="49">
        <f t="shared" si="7"/>
        <v>0</v>
      </c>
      <c r="I213" s="4">
        <f>VLOOKUP($G213,CLT!$AN:$BC,16,0)</f>
        <v>0</v>
      </c>
      <c r="J213" s="4">
        <f>VLOOKUP($G213,CLT!$AN:$BC,15,0)</f>
        <v>0</v>
      </c>
      <c r="K213" s="4">
        <f>VLOOKUP(B213,CRITF!F:R,13,0)</f>
        <v>0</v>
      </c>
      <c r="L213" s="34">
        <f>VLOOKUP($B213,BJEU!$A:$E,5,0)</f>
        <v>0</v>
      </c>
      <c r="M213" s="4">
        <f>VLOOKUP(B213,GPX!$A:$AG,33,0)</f>
        <v>0</v>
      </c>
      <c r="N213" s="4">
        <f>VLOOKUP(B213,FRANCE!$A:$AA,27,0)</f>
        <v>0</v>
      </c>
    </row>
    <row r="214" spans="2:14" ht="15.5" thickTop="1" thickBot="1">
      <c r="B214" t="s">
        <v>815</v>
      </c>
      <c r="C214" s="1" t="s">
        <v>217</v>
      </c>
      <c r="F214" s="49" t="str">
        <f t="shared" si="6"/>
        <v/>
      </c>
      <c r="G214" s="1" t="s">
        <v>217</v>
      </c>
      <c r="H214" s="49">
        <f t="shared" si="7"/>
        <v>0</v>
      </c>
      <c r="I214" s="4">
        <f>VLOOKUP($G214,CLT!$AN:$BC,16,0)</f>
        <v>0</v>
      </c>
      <c r="J214" s="4">
        <f>VLOOKUP($G214,CLT!$AN:$BC,15,0)</f>
        <v>0</v>
      </c>
      <c r="K214" s="4">
        <f>VLOOKUP(B214,CRITF!F:R,13,0)</f>
        <v>0</v>
      </c>
      <c r="L214" s="34">
        <f>VLOOKUP($B214,BJEU!$A:$E,5,0)</f>
        <v>0</v>
      </c>
      <c r="M214" s="4">
        <f>VLOOKUP(B214,GPX!$A:$AG,33,0)</f>
        <v>0</v>
      </c>
      <c r="N214" s="4">
        <f>VLOOKUP(B214,FRANCE!$A:$AA,27,0)</f>
        <v>0</v>
      </c>
    </row>
    <row r="215" spans="2:14" ht="15.5" thickTop="1" thickBot="1">
      <c r="B215" t="s">
        <v>816</v>
      </c>
      <c r="C215" s="1" t="s">
        <v>218</v>
      </c>
      <c r="F215" s="49" t="str">
        <f t="shared" si="6"/>
        <v/>
      </c>
      <c r="G215" s="1" t="s">
        <v>218</v>
      </c>
      <c r="H215" s="49">
        <f t="shared" si="7"/>
        <v>0</v>
      </c>
      <c r="I215" s="4">
        <f>VLOOKUP($G215,CLT!$AN:$BC,16,0)</f>
        <v>0</v>
      </c>
      <c r="J215" s="4">
        <f>VLOOKUP($G215,CLT!$AN:$BC,15,0)</f>
        <v>0</v>
      </c>
      <c r="K215" s="4">
        <f>VLOOKUP(B215,CRITF!F:R,13,0)</f>
        <v>0</v>
      </c>
      <c r="L215" s="34">
        <f>VLOOKUP($B215,BJEU!$A:$E,5,0)</f>
        <v>0</v>
      </c>
      <c r="M215" s="4">
        <f>VLOOKUP(B215,GPX!$A:$AG,33,0)</f>
        <v>0</v>
      </c>
      <c r="N215" s="4">
        <f>VLOOKUP(B215,FRANCE!$A:$AA,27,0)</f>
        <v>0</v>
      </c>
    </row>
    <row r="216" spans="2:14" ht="15.5" thickTop="1" thickBot="1">
      <c r="B216" t="s">
        <v>817</v>
      </c>
      <c r="C216" s="1" t="s">
        <v>219</v>
      </c>
      <c r="F216" s="49" t="str">
        <f t="shared" si="6"/>
        <v/>
      </c>
      <c r="G216" s="1" t="s">
        <v>219</v>
      </c>
      <c r="H216" s="49">
        <f t="shared" si="7"/>
        <v>0</v>
      </c>
      <c r="I216" s="4">
        <f>VLOOKUP($G216,CLT!$AN:$BC,16,0)</f>
        <v>0</v>
      </c>
      <c r="J216" s="4">
        <f>VLOOKUP($G216,CLT!$AN:$BC,15,0)</f>
        <v>0</v>
      </c>
      <c r="K216" s="4">
        <f>VLOOKUP(B216,CRITF!F:R,13,0)</f>
        <v>0</v>
      </c>
      <c r="L216" s="34">
        <f>VLOOKUP($B216,BJEU!$A:$E,5,0)</f>
        <v>0</v>
      </c>
      <c r="M216" s="4">
        <f>VLOOKUP(B216,GPX!$A:$AG,33,0)</f>
        <v>0</v>
      </c>
      <c r="N216" s="4">
        <f>VLOOKUP(B216,FRANCE!$A:$AA,27,0)</f>
        <v>0</v>
      </c>
    </row>
    <row r="217" spans="2:14" ht="15.5" thickTop="1" thickBot="1">
      <c r="B217" t="s">
        <v>818</v>
      </c>
      <c r="C217" s="1" t="s">
        <v>220</v>
      </c>
      <c r="F217" s="49">
        <f t="shared" si="6"/>
        <v>17</v>
      </c>
      <c r="G217" s="1" t="s">
        <v>220</v>
      </c>
      <c r="H217" s="49">
        <f t="shared" si="7"/>
        <v>46</v>
      </c>
      <c r="I217" s="4">
        <f>VLOOKUP($G217,CLT!$AN:$BC,16,0)</f>
        <v>0</v>
      </c>
      <c r="J217" s="4">
        <f>VLOOKUP($G217,CLT!$AN:$BC,15,0)</f>
        <v>0</v>
      </c>
      <c r="K217" s="4">
        <f>VLOOKUP(B217,CRITF!F:R,13,0)</f>
        <v>10</v>
      </c>
      <c r="L217" s="34">
        <f>VLOOKUP($B217,BJEU!$A:$E,5,0)</f>
        <v>0</v>
      </c>
      <c r="M217" s="4">
        <f>VLOOKUP(B217,GPX!$A:$AG,33,0)</f>
        <v>36</v>
      </c>
      <c r="N217" s="4">
        <f>VLOOKUP(B217,FRANCE!$A:$AA,27,0)</f>
        <v>0</v>
      </c>
    </row>
    <row r="218" spans="2:14" ht="15.5" thickTop="1" thickBot="1">
      <c r="B218" t="s">
        <v>819</v>
      </c>
      <c r="C218" s="1" t="s">
        <v>221</v>
      </c>
      <c r="F218" s="49" t="str">
        <f t="shared" si="6"/>
        <v/>
      </c>
      <c r="G218" s="1" t="s">
        <v>221</v>
      </c>
      <c r="H218" s="49">
        <f t="shared" si="7"/>
        <v>0</v>
      </c>
      <c r="I218" s="4">
        <f>VLOOKUP($G218,CLT!$AN:$BC,16,0)</f>
        <v>0</v>
      </c>
      <c r="J218" s="4">
        <f>VLOOKUP($G218,CLT!$AN:$BC,15,0)</f>
        <v>0</v>
      </c>
      <c r="K218" s="4">
        <f>VLOOKUP(B218,CRITF!F:R,13,0)</f>
        <v>0</v>
      </c>
      <c r="L218" s="34">
        <f>VLOOKUP($B218,BJEU!$A:$E,5,0)</f>
        <v>0</v>
      </c>
      <c r="M218" s="4">
        <f>VLOOKUP(B218,GPX!$A:$AG,33,0)</f>
        <v>0</v>
      </c>
      <c r="N218" s="4">
        <f>VLOOKUP(B218,FRANCE!$A:$AA,27,0)</f>
        <v>0</v>
      </c>
    </row>
    <row r="219" spans="2:14" ht="15.5" thickTop="1" thickBot="1">
      <c r="B219" t="s">
        <v>820</v>
      </c>
      <c r="C219" s="1" t="s">
        <v>222</v>
      </c>
      <c r="F219" s="49" t="str">
        <f t="shared" si="6"/>
        <v/>
      </c>
      <c r="G219" s="1" t="s">
        <v>222</v>
      </c>
      <c r="H219" s="49">
        <f t="shared" si="7"/>
        <v>0</v>
      </c>
      <c r="I219" s="4">
        <f>VLOOKUP($G219,CLT!$AN:$BC,16,0)</f>
        <v>0</v>
      </c>
      <c r="J219" s="4">
        <f>VLOOKUP($G219,CLT!$AN:$BC,15,0)</f>
        <v>0</v>
      </c>
      <c r="K219" s="4">
        <f>VLOOKUP(B219,CRITF!F:R,13,0)</f>
        <v>0</v>
      </c>
      <c r="L219" s="34">
        <f>VLOOKUP($B219,BJEU!$A:$E,5,0)</f>
        <v>0</v>
      </c>
      <c r="M219" s="4">
        <f>VLOOKUP(B219,GPX!$A:$AG,33,0)</f>
        <v>0</v>
      </c>
      <c r="N219" s="4">
        <f>VLOOKUP(B219,FRANCE!$A:$AA,27,0)</f>
        <v>0</v>
      </c>
    </row>
    <row r="220" spans="2:14" ht="15.5" thickTop="1" thickBot="1">
      <c r="B220" t="s">
        <v>821</v>
      </c>
      <c r="C220" s="1" t="s">
        <v>4</v>
      </c>
      <c r="F220" s="49" t="str">
        <f t="shared" si="6"/>
        <v/>
      </c>
      <c r="G220" s="1" t="s">
        <v>4</v>
      </c>
      <c r="H220" s="49">
        <f t="shared" si="7"/>
        <v>0</v>
      </c>
      <c r="I220" s="4">
        <f>VLOOKUP($G220,CLT!$AN:$BC,16,0)</f>
        <v>0</v>
      </c>
      <c r="J220" s="4">
        <f>VLOOKUP($G220,CLT!$AN:$BC,15,0)</f>
        <v>0</v>
      </c>
      <c r="K220" s="4">
        <f>VLOOKUP(B220,CRITF!F:R,13,0)</f>
        <v>0</v>
      </c>
      <c r="L220" s="34">
        <f>VLOOKUP($B220,BJEU!$A:$E,5,0)</f>
        <v>0</v>
      </c>
      <c r="M220" s="4">
        <f>VLOOKUP(B220,GPX!$A:$AG,33,0)</f>
        <v>0</v>
      </c>
      <c r="N220" s="4">
        <f>VLOOKUP(B220,FRANCE!$A:$AA,27,0)</f>
        <v>0</v>
      </c>
    </row>
    <row r="221" spans="2:14" ht="15.5" thickTop="1" thickBot="1">
      <c r="B221" t="s">
        <v>822</v>
      </c>
      <c r="C221" s="1" t="s">
        <v>223</v>
      </c>
      <c r="F221" s="49" t="str">
        <f t="shared" si="6"/>
        <v/>
      </c>
      <c r="G221" s="1" t="s">
        <v>223</v>
      </c>
      <c r="H221" s="49">
        <f t="shared" si="7"/>
        <v>0</v>
      </c>
      <c r="I221" s="4">
        <f>VLOOKUP($G221,CLT!$AN:$BC,16,0)</f>
        <v>0</v>
      </c>
      <c r="J221" s="4">
        <f>VLOOKUP($G221,CLT!$AN:$BC,15,0)</f>
        <v>0</v>
      </c>
      <c r="K221" s="4">
        <f>VLOOKUP(B221,CRITF!F:R,13,0)</f>
        <v>0</v>
      </c>
      <c r="L221" s="34">
        <f>VLOOKUP($B221,BJEU!$A:$E,5,0)</f>
        <v>0</v>
      </c>
      <c r="M221" s="4">
        <f>VLOOKUP(B221,GPX!$A:$AG,33,0)</f>
        <v>0</v>
      </c>
      <c r="N221" s="4">
        <f>VLOOKUP(B221,FRANCE!$A:$AA,27,0)</f>
        <v>0</v>
      </c>
    </row>
    <row r="222" spans="2:14" ht="15.5" thickTop="1" thickBot="1">
      <c r="B222" t="s">
        <v>823</v>
      </c>
      <c r="C222" s="1" t="s">
        <v>224</v>
      </c>
      <c r="F222" s="49">
        <f t="shared" si="6"/>
        <v>18</v>
      </c>
      <c r="G222" s="1" t="s">
        <v>224</v>
      </c>
      <c r="H222" s="49">
        <f t="shared" si="7"/>
        <v>45</v>
      </c>
      <c r="I222" s="4">
        <f>VLOOKUP($G222,CLT!$AN:$BC,16,0)</f>
        <v>0</v>
      </c>
      <c r="J222" s="4">
        <f>VLOOKUP($G222,CLT!$AN:$BC,15,0)</f>
        <v>0</v>
      </c>
      <c r="K222" s="4">
        <f>VLOOKUP(B222,CRITF!F:R,13,0)</f>
        <v>14</v>
      </c>
      <c r="L222" s="34">
        <f>VLOOKUP($B222,BJEU!$A:$E,5,0)</f>
        <v>0</v>
      </c>
      <c r="M222" s="4">
        <f>VLOOKUP(B222,GPX!$A:$AG,33,0)</f>
        <v>31</v>
      </c>
      <c r="N222" s="4">
        <f>VLOOKUP(B222,FRANCE!$A:$AA,27,0)</f>
        <v>0</v>
      </c>
    </row>
    <row r="223" spans="2:14" ht="15.5" thickTop="1" thickBot="1">
      <c r="B223" t="s">
        <v>824</v>
      </c>
      <c r="C223" s="1" t="s">
        <v>225</v>
      </c>
      <c r="F223" s="49" t="str">
        <f t="shared" si="6"/>
        <v/>
      </c>
      <c r="G223" s="1" t="s">
        <v>225</v>
      </c>
      <c r="H223" s="49">
        <f t="shared" si="7"/>
        <v>0</v>
      </c>
      <c r="I223" s="4">
        <f>VLOOKUP($G223,CLT!$AN:$BC,16,0)</f>
        <v>0</v>
      </c>
      <c r="J223" s="4">
        <f>VLOOKUP($G223,CLT!$AN:$BC,15,0)</f>
        <v>0</v>
      </c>
      <c r="K223" s="4">
        <f>VLOOKUP(B223,CRITF!F:R,13,0)</f>
        <v>0</v>
      </c>
      <c r="L223" s="34">
        <f>VLOOKUP($B223,BJEU!$A:$E,5,0)</f>
        <v>0</v>
      </c>
      <c r="M223" s="4">
        <f>VLOOKUP(B223,GPX!$A:$AG,33,0)</f>
        <v>0</v>
      </c>
      <c r="N223" s="4">
        <f>VLOOKUP(B223,FRANCE!$A:$AA,27,0)</f>
        <v>0</v>
      </c>
    </row>
    <row r="224" spans="2:14" ht="15.5" thickTop="1" thickBot="1">
      <c r="B224" t="s">
        <v>825</v>
      </c>
      <c r="C224" s="1" t="s">
        <v>226</v>
      </c>
      <c r="F224" s="49" t="str">
        <f t="shared" si="6"/>
        <v/>
      </c>
      <c r="G224" s="1" t="s">
        <v>226</v>
      </c>
      <c r="H224" s="49">
        <f t="shared" si="7"/>
        <v>0</v>
      </c>
      <c r="I224" s="4">
        <f>VLOOKUP($G224,CLT!$AN:$BC,16,0)</f>
        <v>0</v>
      </c>
      <c r="J224" s="4">
        <f>VLOOKUP($G224,CLT!$AN:$BC,15,0)</f>
        <v>0</v>
      </c>
      <c r="K224" s="4">
        <f>VLOOKUP(B224,CRITF!F:R,13,0)</f>
        <v>0</v>
      </c>
      <c r="L224" s="34">
        <f>VLOOKUP($B224,BJEU!$A:$E,5,0)</f>
        <v>0</v>
      </c>
      <c r="M224" s="4">
        <f>VLOOKUP(B224,GPX!$A:$AG,33,0)</f>
        <v>0</v>
      </c>
      <c r="N224" s="4">
        <f>VLOOKUP(B224,FRANCE!$A:$AA,27,0)</f>
        <v>0</v>
      </c>
    </row>
    <row r="225" spans="2:14" ht="15.5" thickTop="1" thickBot="1">
      <c r="B225" t="s">
        <v>826</v>
      </c>
      <c r="C225" s="1" t="s">
        <v>227</v>
      </c>
      <c r="F225" s="49">
        <f t="shared" si="6"/>
        <v>40</v>
      </c>
      <c r="G225" s="1" t="s">
        <v>227</v>
      </c>
      <c r="H225" s="49">
        <f t="shared" si="7"/>
        <v>9</v>
      </c>
      <c r="I225" s="4">
        <f>VLOOKUP($G225,CLT!$AN:$BC,16,0)</f>
        <v>0</v>
      </c>
      <c r="J225" s="4">
        <f>VLOOKUP($G225,CLT!$AN:$BC,15,0)</f>
        <v>0</v>
      </c>
      <c r="K225" s="4">
        <f>VLOOKUP(B225,CRITF!F:R,13,0)</f>
        <v>0</v>
      </c>
      <c r="L225" s="34">
        <f>VLOOKUP($B225,BJEU!$A:$E,5,0)</f>
        <v>0</v>
      </c>
      <c r="M225" s="4">
        <f>VLOOKUP(B225,GPX!$A:$AG,33,0)</f>
        <v>9</v>
      </c>
      <c r="N225" s="4">
        <f>VLOOKUP(B225,FRANCE!$A:$AA,27,0)</f>
        <v>0</v>
      </c>
    </row>
    <row r="226" spans="2:14" ht="15.5" thickTop="1" thickBot="1">
      <c r="B226" t="s">
        <v>827</v>
      </c>
      <c r="C226" s="1" t="s">
        <v>228</v>
      </c>
      <c r="F226" s="49" t="str">
        <f t="shared" si="6"/>
        <v/>
      </c>
      <c r="G226" s="1" t="s">
        <v>228</v>
      </c>
      <c r="H226" s="49">
        <f t="shared" si="7"/>
        <v>0</v>
      </c>
      <c r="I226" s="4">
        <f>VLOOKUP($G226,CLT!$AN:$BC,16,0)</f>
        <v>0</v>
      </c>
      <c r="J226" s="4">
        <f>VLOOKUP($G226,CLT!$AN:$BC,15,0)</f>
        <v>0</v>
      </c>
      <c r="K226" s="4">
        <f>VLOOKUP(B226,CRITF!F:R,13,0)</f>
        <v>0</v>
      </c>
      <c r="L226" s="34">
        <f>VLOOKUP($B226,BJEU!$A:$E,5,0)</f>
        <v>0</v>
      </c>
      <c r="M226" s="4">
        <f>VLOOKUP(B226,GPX!$A:$AG,33,0)</f>
        <v>0</v>
      </c>
      <c r="N226" s="4">
        <f>VLOOKUP(B226,FRANCE!$A:$AA,27,0)</f>
        <v>0</v>
      </c>
    </row>
    <row r="227" spans="2:14" ht="15.5" thickTop="1" thickBot="1">
      <c r="B227" t="s">
        <v>828</v>
      </c>
      <c r="C227" s="1" t="s">
        <v>229</v>
      </c>
      <c r="F227" s="49" t="str">
        <f t="shared" si="6"/>
        <v/>
      </c>
      <c r="G227" s="1" t="s">
        <v>229</v>
      </c>
      <c r="H227" s="49">
        <f t="shared" si="7"/>
        <v>0</v>
      </c>
      <c r="I227" s="4">
        <f>VLOOKUP($G227,CLT!$AN:$BC,16,0)</f>
        <v>0</v>
      </c>
      <c r="J227" s="4">
        <f>VLOOKUP($G227,CLT!$AN:$BC,15,0)</f>
        <v>0</v>
      </c>
      <c r="K227" s="4">
        <f>VLOOKUP(B227,CRITF!F:R,13,0)</f>
        <v>0</v>
      </c>
      <c r="L227" s="34">
        <f>VLOOKUP($B227,BJEU!$A:$E,5,0)</f>
        <v>0</v>
      </c>
      <c r="M227" s="4">
        <f>VLOOKUP(B227,GPX!$A:$AG,33,0)</f>
        <v>0</v>
      </c>
      <c r="N227" s="4">
        <f>VLOOKUP(B227,FRANCE!$A:$AA,27,0)</f>
        <v>0</v>
      </c>
    </row>
    <row r="228" spans="2:14" ht="15.5" thickTop="1" thickBot="1">
      <c r="B228" t="s">
        <v>829</v>
      </c>
      <c r="C228" s="1" t="s">
        <v>230</v>
      </c>
      <c r="F228" s="49">
        <f t="shared" si="6"/>
        <v>32</v>
      </c>
      <c r="G228" s="1" t="s">
        <v>230</v>
      </c>
      <c r="H228" s="49">
        <f t="shared" si="7"/>
        <v>22</v>
      </c>
      <c r="I228" s="4">
        <f>VLOOKUP($G228,CLT!$AN:$BC,16,0)</f>
        <v>0</v>
      </c>
      <c r="J228" s="4">
        <f>VLOOKUP($G228,CLT!$AN:$BC,15,0)</f>
        <v>0</v>
      </c>
      <c r="K228" s="4">
        <f>VLOOKUP(B228,CRITF!F:R,13,0)</f>
        <v>22</v>
      </c>
      <c r="L228" s="34">
        <f>VLOOKUP($B228,BJEU!$A:$E,5,0)</f>
        <v>0</v>
      </c>
      <c r="M228" s="4">
        <f>VLOOKUP(B228,GPX!$A:$AG,33,0)</f>
        <v>0</v>
      </c>
      <c r="N228" s="4">
        <f>VLOOKUP(B228,FRANCE!$A:$AA,27,0)</f>
        <v>0</v>
      </c>
    </row>
    <row r="229" spans="2:14" ht="15.5" thickTop="1" thickBot="1">
      <c r="B229" t="s">
        <v>830</v>
      </c>
      <c r="C229" s="1" t="s">
        <v>1</v>
      </c>
      <c r="F229" s="49">
        <f t="shared" si="6"/>
        <v>31</v>
      </c>
      <c r="G229" s="1" t="s">
        <v>1</v>
      </c>
      <c r="H229" s="49">
        <f t="shared" si="7"/>
        <v>23</v>
      </c>
      <c r="I229" s="4">
        <f>VLOOKUP($G229,CLT!$AN:$BC,16,0)</f>
        <v>0</v>
      </c>
      <c r="J229" s="4">
        <f>VLOOKUP($G229,CLT!$AN:$BC,15,0)</f>
        <v>0</v>
      </c>
      <c r="K229" s="4">
        <f>VLOOKUP(B229,CRITF!F:R,13,0)</f>
        <v>18</v>
      </c>
      <c r="L229" s="34">
        <f>VLOOKUP($B229,BJEU!$A:$E,5,0)</f>
        <v>0</v>
      </c>
      <c r="M229" s="4">
        <f>VLOOKUP(B229,GPX!$A:$AG,33,0)</f>
        <v>5</v>
      </c>
      <c r="N229" s="4">
        <f>VLOOKUP(B229,FRANCE!$A:$AA,27,0)</f>
        <v>0</v>
      </c>
    </row>
    <row r="230" spans="2:14" ht="15.5" thickTop="1" thickBot="1">
      <c r="B230" t="s">
        <v>831</v>
      </c>
      <c r="C230" s="1" t="s">
        <v>231</v>
      </c>
      <c r="F230" s="49" t="str">
        <f t="shared" si="6"/>
        <v/>
      </c>
      <c r="G230" s="1" t="s">
        <v>231</v>
      </c>
      <c r="H230" s="49">
        <f t="shared" si="7"/>
        <v>0</v>
      </c>
      <c r="I230" s="4">
        <f>VLOOKUP($G230,CLT!$AN:$BC,16,0)</f>
        <v>0</v>
      </c>
      <c r="J230" s="4">
        <f>VLOOKUP($G230,CLT!$AN:$BC,15,0)</f>
        <v>0</v>
      </c>
      <c r="K230" s="4">
        <f>VLOOKUP(B230,CRITF!F:R,13,0)</f>
        <v>0</v>
      </c>
      <c r="L230" s="34">
        <f>VLOOKUP($B230,BJEU!$A:$E,5,0)</f>
        <v>0</v>
      </c>
      <c r="M230" s="4">
        <f>VLOOKUP(B230,GPX!$A:$AG,33,0)</f>
        <v>0</v>
      </c>
      <c r="N230" s="4">
        <f>VLOOKUP(B230,FRANCE!$A:$AA,27,0)</f>
        <v>0</v>
      </c>
    </row>
    <row r="231" spans="2:14" ht="15.5" thickTop="1" thickBot="1">
      <c r="B231" t="s">
        <v>832</v>
      </c>
      <c r="C231" s="1" t="s">
        <v>232</v>
      </c>
      <c r="F231" s="49" t="str">
        <f t="shared" si="6"/>
        <v/>
      </c>
      <c r="G231" s="1" t="s">
        <v>232</v>
      </c>
      <c r="H231" s="49">
        <f t="shared" si="7"/>
        <v>0</v>
      </c>
      <c r="I231" s="4">
        <f>VLOOKUP($G231,CLT!$AN:$BC,16,0)</f>
        <v>0</v>
      </c>
      <c r="J231" s="4">
        <f>VLOOKUP($G231,CLT!$AN:$BC,15,0)</f>
        <v>0</v>
      </c>
      <c r="K231" s="4">
        <f>VLOOKUP(B231,CRITF!F:R,13,0)</f>
        <v>0</v>
      </c>
      <c r="L231" s="34">
        <f>VLOOKUP($B231,BJEU!$A:$E,5,0)</f>
        <v>0</v>
      </c>
      <c r="M231" s="4">
        <f>VLOOKUP(B231,GPX!$A:$AG,33,0)</f>
        <v>0</v>
      </c>
      <c r="N231" s="4">
        <f>VLOOKUP(B231,FRANCE!$A:$AA,27,0)</f>
        <v>0</v>
      </c>
    </row>
    <row r="232" spans="2:14" ht="15.5" thickTop="1" thickBot="1">
      <c r="B232" t="s">
        <v>833</v>
      </c>
      <c r="C232" s="1" t="s">
        <v>233</v>
      </c>
      <c r="F232" s="49" t="str">
        <f t="shared" si="6"/>
        <v/>
      </c>
      <c r="G232" s="1" t="s">
        <v>233</v>
      </c>
      <c r="H232" s="49">
        <f t="shared" si="7"/>
        <v>0</v>
      </c>
      <c r="I232" s="4">
        <f>VLOOKUP($G232,CLT!$AN:$BC,16,0)</f>
        <v>0</v>
      </c>
      <c r="J232" s="4">
        <f>VLOOKUP($G232,CLT!$AN:$BC,15,0)</f>
        <v>0</v>
      </c>
      <c r="K232" s="4">
        <f>VLOOKUP(B232,CRITF!F:R,13,0)</f>
        <v>0</v>
      </c>
      <c r="L232" s="34">
        <f>VLOOKUP($B232,BJEU!$A:$E,5,0)</f>
        <v>0</v>
      </c>
      <c r="M232" s="4">
        <f>VLOOKUP(B232,GPX!$A:$AG,33,0)</f>
        <v>0</v>
      </c>
      <c r="N232" s="4">
        <f>VLOOKUP(B232,FRANCE!$A:$AA,27,0)</f>
        <v>0</v>
      </c>
    </row>
    <row r="233" spans="2:14" ht="15.5" thickTop="1" thickBot="1">
      <c r="B233" t="s">
        <v>834</v>
      </c>
      <c r="C233" s="1" t="s">
        <v>234</v>
      </c>
      <c r="F233" s="49" t="str">
        <f t="shared" si="6"/>
        <v/>
      </c>
      <c r="G233" s="1" t="s">
        <v>234</v>
      </c>
      <c r="H233" s="49">
        <f t="shared" si="7"/>
        <v>0</v>
      </c>
      <c r="I233" s="4">
        <f>VLOOKUP($G233,CLT!$AN:$BC,16,0)</f>
        <v>0</v>
      </c>
      <c r="J233" s="4">
        <f>VLOOKUP($G233,CLT!$AN:$BC,15,0)</f>
        <v>0</v>
      </c>
      <c r="K233" s="4">
        <f>VLOOKUP(B233,CRITF!F:R,13,0)</f>
        <v>0</v>
      </c>
      <c r="L233" s="34">
        <f>VLOOKUP($B233,BJEU!$A:$E,5,0)</f>
        <v>0</v>
      </c>
      <c r="M233" s="4">
        <f>VLOOKUP(B233,GPX!$A:$AG,33,0)</f>
        <v>0</v>
      </c>
      <c r="N233" s="4">
        <f>VLOOKUP(B233,FRANCE!$A:$AA,27,0)</f>
        <v>0</v>
      </c>
    </row>
    <row r="234" spans="2:14" ht="15.5" thickTop="1" thickBot="1">
      <c r="B234" t="s">
        <v>835</v>
      </c>
      <c r="C234" s="1" t="s">
        <v>235</v>
      </c>
      <c r="F234" s="49" t="str">
        <f t="shared" si="6"/>
        <v/>
      </c>
      <c r="G234" s="1" t="s">
        <v>235</v>
      </c>
      <c r="H234" s="49">
        <f t="shared" si="7"/>
        <v>0</v>
      </c>
      <c r="I234" s="4">
        <f>VLOOKUP($G234,CLT!$AN:$BC,16,0)</f>
        <v>0</v>
      </c>
      <c r="J234" s="4">
        <f>VLOOKUP($G234,CLT!$AN:$BC,15,0)</f>
        <v>0</v>
      </c>
      <c r="K234" s="4">
        <f>VLOOKUP(B234,CRITF!F:R,13,0)</f>
        <v>0</v>
      </c>
      <c r="L234" s="34">
        <f>VLOOKUP($B234,BJEU!$A:$E,5,0)</f>
        <v>0</v>
      </c>
      <c r="M234" s="4">
        <f>VLOOKUP(B234,GPX!$A:$AG,33,0)</f>
        <v>0</v>
      </c>
      <c r="N234" s="4">
        <f>VLOOKUP(B234,FRANCE!$A:$AA,27,0)</f>
        <v>0</v>
      </c>
    </row>
    <row r="235" spans="2:14" ht="15.5" thickTop="1" thickBot="1">
      <c r="B235" t="s">
        <v>836</v>
      </c>
      <c r="C235" s="1" t="s">
        <v>236</v>
      </c>
      <c r="F235" s="49" t="str">
        <f t="shared" si="6"/>
        <v/>
      </c>
      <c r="G235" s="1" t="s">
        <v>236</v>
      </c>
      <c r="H235" s="49">
        <f t="shared" si="7"/>
        <v>0</v>
      </c>
      <c r="I235" s="4">
        <f>VLOOKUP($G235,CLT!$AN:$BC,16,0)</f>
        <v>0</v>
      </c>
      <c r="J235" s="4">
        <f>VLOOKUP($G235,CLT!$AN:$BC,15,0)</f>
        <v>0</v>
      </c>
      <c r="K235" s="4">
        <f>VLOOKUP(B235,CRITF!F:R,13,0)</f>
        <v>0</v>
      </c>
      <c r="L235" s="34">
        <f>VLOOKUP($B235,BJEU!$A:$E,5,0)</f>
        <v>0</v>
      </c>
      <c r="M235" s="4">
        <f>VLOOKUP(B235,GPX!$A:$AG,33,0)</f>
        <v>0</v>
      </c>
      <c r="N235" s="4">
        <f>VLOOKUP(B235,FRANCE!$A:$AA,27,0)</f>
        <v>0</v>
      </c>
    </row>
    <row r="236" spans="2:14" ht="15.5" thickTop="1" thickBot="1">
      <c r="B236" t="s">
        <v>837</v>
      </c>
      <c r="C236" s="1" t="s">
        <v>20</v>
      </c>
      <c r="F236" s="49" t="str">
        <f t="shared" si="6"/>
        <v/>
      </c>
      <c r="G236" s="1" t="s">
        <v>20</v>
      </c>
      <c r="H236" s="49">
        <f t="shared" si="7"/>
        <v>0</v>
      </c>
      <c r="I236" s="4">
        <f>VLOOKUP($G236,CLT!$AN:$BC,16,0)</f>
        <v>0</v>
      </c>
      <c r="J236" s="4">
        <f>VLOOKUP($G236,CLT!$AN:$BC,15,0)</f>
        <v>0</v>
      </c>
      <c r="K236" s="4">
        <f>VLOOKUP(B236,CRITF!F:R,13,0)</f>
        <v>0</v>
      </c>
      <c r="L236" s="34">
        <f>VLOOKUP($B236,BJEU!$A:$E,5,0)</f>
        <v>0</v>
      </c>
      <c r="M236" s="4">
        <f>VLOOKUP(B236,GPX!$A:$AG,33,0)</f>
        <v>0</v>
      </c>
      <c r="N236" s="4">
        <f>VLOOKUP(B236,FRANCE!$A:$AA,27,0)</f>
        <v>0</v>
      </c>
    </row>
    <row r="237" spans="2:14" ht="15.5" thickTop="1" thickBot="1">
      <c r="B237" t="s">
        <v>838</v>
      </c>
      <c r="C237" s="1" t="s">
        <v>237</v>
      </c>
      <c r="F237" s="49" t="str">
        <f t="shared" si="6"/>
        <v/>
      </c>
      <c r="G237" s="1" t="s">
        <v>237</v>
      </c>
      <c r="H237" s="49">
        <f t="shared" si="7"/>
        <v>0</v>
      </c>
      <c r="I237" s="4">
        <f>VLOOKUP($G237,CLT!$AN:$BC,16,0)</f>
        <v>0</v>
      </c>
      <c r="J237" s="4">
        <f>VLOOKUP($G237,CLT!$AN:$BC,15,0)</f>
        <v>0</v>
      </c>
      <c r="K237" s="4">
        <f>VLOOKUP(B237,CRITF!F:R,13,0)</f>
        <v>0</v>
      </c>
      <c r="L237" s="34">
        <f>VLOOKUP($B237,BJEU!$A:$E,5,0)</f>
        <v>0</v>
      </c>
      <c r="M237" s="4">
        <f>VLOOKUP(B237,GPX!$A:$AG,33,0)</f>
        <v>0</v>
      </c>
      <c r="N237" s="4">
        <f>VLOOKUP(B237,FRANCE!$A:$AA,27,0)</f>
        <v>0</v>
      </c>
    </row>
    <row r="238" spans="2:14" ht="15.5" thickTop="1" thickBot="1">
      <c r="B238" t="s">
        <v>839</v>
      </c>
      <c r="C238" s="1" t="s">
        <v>238</v>
      </c>
      <c r="F238" s="49" t="str">
        <f t="shared" si="6"/>
        <v/>
      </c>
      <c r="G238" s="1" t="s">
        <v>238</v>
      </c>
      <c r="H238" s="49">
        <f t="shared" si="7"/>
        <v>0</v>
      </c>
      <c r="I238" s="4">
        <f>VLOOKUP($G238,CLT!$AN:$BC,16,0)</f>
        <v>0</v>
      </c>
      <c r="J238" s="4">
        <f>VLOOKUP($G238,CLT!$AN:$BC,15,0)</f>
        <v>0</v>
      </c>
      <c r="K238" s="4">
        <f>VLOOKUP(B238,CRITF!F:R,13,0)</f>
        <v>0</v>
      </c>
      <c r="L238" s="34">
        <f>VLOOKUP($B238,BJEU!$A:$E,5,0)</f>
        <v>0</v>
      </c>
      <c r="M238" s="4">
        <f>VLOOKUP(B238,GPX!$A:$AG,33,0)</f>
        <v>0</v>
      </c>
      <c r="N238" s="4">
        <f>VLOOKUP(B238,FRANCE!$A:$AA,27,0)</f>
        <v>0</v>
      </c>
    </row>
    <row r="239" spans="2:14" ht="15.5" thickTop="1" thickBot="1">
      <c r="B239" t="s">
        <v>840</v>
      </c>
      <c r="C239" s="1" t="s">
        <v>239</v>
      </c>
      <c r="F239" s="49" t="str">
        <f t="shared" si="6"/>
        <v/>
      </c>
      <c r="G239" s="1" t="s">
        <v>239</v>
      </c>
      <c r="H239" s="49">
        <f t="shared" si="7"/>
        <v>0</v>
      </c>
      <c r="I239" s="4">
        <f>VLOOKUP($G239,CLT!$AN:$BC,16,0)</f>
        <v>0</v>
      </c>
      <c r="J239" s="4">
        <f>VLOOKUP($G239,CLT!$AN:$BC,15,0)</f>
        <v>0</v>
      </c>
      <c r="K239" s="4">
        <f>VLOOKUP(B239,CRITF!F:R,13,0)</f>
        <v>0</v>
      </c>
      <c r="L239" s="34">
        <f>VLOOKUP($B239,BJEU!$A:$E,5,0)</f>
        <v>0</v>
      </c>
      <c r="M239" s="4">
        <f>VLOOKUP(B239,GPX!$A:$AG,33,0)</f>
        <v>0</v>
      </c>
      <c r="N239" s="4">
        <f>VLOOKUP(B239,FRANCE!$A:$AA,27,0)</f>
        <v>0</v>
      </c>
    </row>
    <row r="240" spans="2:14" ht="15.5" thickTop="1" thickBot="1">
      <c r="B240" t="s">
        <v>841</v>
      </c>
      <c r="C240" s="1" t="s">
        <v>240</v>
      </c>
      <c r="F240" s="49" t="str">
        <f t="shared" si="6"/>
        <v/>
      </c>
      <c r="G240" s="1" t="s">
        <v>240</v>
      </c>
      <c r="H240" s="49">
        <f t="shared" si="7"/>
        <v>0</v>
      </c>
      <c r="I240" s="4">
        <f>VLOOKUP($G240,CLT!$AN:$BC,16,0)</f>
        <v>0</v>
      </c>
      <c r="J240" s="4">
        <f>VLOOKUP($G240,CLT!$AN:$BC,15,0)</f>
        <v>0</v>
      </c>
      <c r="K240" s="4">
        <f>VLOOKUP(B240,CRITF!F:R,13,0)</f>
        <v>0</v>
      </c>
      <c r="L240" s="34">
        <f>VLOOKUP($B240,BJEU!$A:$E,5,0)</f>
        <v>0</v>
      </c>
      <c r="M240" s="4">
        <f>VLOOKUP(B240,GPX!$A:$AG,33,0)</f>
        <v>0</v>
      </c>
      <c r="N240" s="4">
        <f>VLOOKUP(B240,FRANCE!$A:$AA,27,0)</f>
        <v>0</v>
      </c>
    </row>
    <row r="241" spans="2:14" ht="15.5" thickTop="1" thickBot="1">
      <c r="B241" t="s">
        <v>842</v>
      </c>
      <c r="C241" s="1" t="s">
        <v>241</v>
      </c>
      <c r="F241" s="49" t="str">
        <f t="shared" si="6"/>
        <v/>
      </c>
      <c r="G241" s="1" t="s">
        <v>241</v>
      </c>
      <c r="H241" s="49">
        <f t="shared" si="7"/>
        <v>0</v>
      </c>
      <c r="I241" s="4">
        <f>VLOOKUP($G241,CLT!$AN:$BC,16,0)</f>
        <v>0</v>
      </c>
      <c r="J241" s="4">
        <f>VLOOKUP($G241,CLT!$AN:$BC,15,0)</f>
        <v>0</v>
      </c>
      <c r="K241" s="4">
        <f>VLOOKUP(B241,CRITF!F:R,13,0)</f>
        <v>0</v>
      </c>
      <c r="L241" s="34">
        <f>VLOOKUP($B241,BJEU!$A:$E,5,0)</f>
        <v>0</v>
      </c>
      <c r="M241" s="4">
        <f>VLOOKUP(B241,GPX!$A:$AG,33,0)</f>
        <v>0</v>
      </c>
      <c r="N241" s="4">
        <f>VLOOKUP(B241,FRANCE!$A:$AA,27,0)</f>
        <v>0</v>
      </c>
    </row>
    <row r="242" spans="2:14" ht="15.5" thickTop="1" thickBot="1">
      <c r="B242" t="s">
        <v>843</v>
      </c>
      <c r="C242" s="1" t="s">
        <v>14</v>
      </c>
      <c r="F242" s="49">
        <f t="shared" si="6"/>
        <v>2</v>
      </c>
      <c r="G242" s="1" t="s">
        <v>14</v>
      </c>
      <c r="H242" s="49">
        <f t="shared" si="7"/>
        <v>409</v>
      </c>
      <c r="I242" s="4">
        <f>VLOOKUP($G242,CLT!$AN:$BC,16,0)</f>
        <v>4</v>
      </c>
      <c r="J242" s="4">
        <f>VLOOKUP($G242,CLT!$AN:$BC,15,0)</f>
        <v>32</v>
      </c>
      <c r="K242" s="4">
        <f>VLOOKUP(B242,CRITF!F:R,13,0)</f>
        <v>150</v>
      </c>
      <c r="L242" s="34">
        <f>VLOOKUP($B242,BJEU!$A:$E,5,0)</f>
        <v>46</v>
      </c>
      <c r="M242" s="4">
        <f>VLOOKUP(B242,GPX!$A:$AG,33,0)</f>
        <v>177</v>
      </c>
      <c r="N242" s="4">
        <f>VLOOKUP(B242,FRANCE!$A:$AA,27,0)</f>
        <v>0</v>
      </c>
    </row>
    <row r="243" spans="2:14" ht="15.5" thickTop="1" thickBot="1">
      <c r="B243" t="s">
        <v>844</v>
      </c>
      <c r="C243" s="1" t="s">
        <v>242</v>
      </c>
      <c r="F243" s="49" t="str">
        <f t="shared" si="6"/>
        <v/>
      </c>
      <c r="G243" s="1" t="s">
        <v>242</v>
      </c>
      <c r="H243" s="49">
        <f t="shared" si="7"/>
        <v>0</v>
      </c>
      <c r="I243" s="4">
        <f>VLOOKUP($G243,CLT!$AN:$BC,16,0)</f>
        <v>0</v>
      </c>
      <c r="J243" s="4">
        <f>VLOOKUP($G243,CLT!$AN:$BC,15,0)</f>
        <v>0</v>
      </c>
      <c r="K243" s="4">
        <f>VLOOKUP(B243,CRITF!F:R,13,0)</f>
        <v>0</v>
      </c>
      <c r="L243" s="34">
        <f>VLOOKUP($B243,BJEU!$A:$E,5,0)</f>
        <v>0</v>
      </c>
      <c r="M243" s="4">
        <f>VLOOKUP(B243,GPX!$A:$AG,33,0)</f>
        <v>0</v>
      </c>
      <c r="N243" s="4">
        <f>VLOOKUP(B243,FRANCE!$A:$AA,27,0)</f>
        <v>0</v>
      </c>
    </row>
    <row r="244" spans="2:14" ht="15.5" thickTop="1" thickBot="1">
      <c r="B244" t="s">
        <v>845</v>
      </c>
      <c r="C244" s="1" t="s">
        <v>243</v>
      </c>
      <c r="F244" s="49" t="str">
        <f t="shared" si="6"/>
        <v/>
      </c>
      <c r="G244" s="1" t="s">
        <v>243</v>
      </c>
      <c r="H244" s="49">
        <f t="shared" si="7"/>
        <v>0</v>
      </c>
      <c r="I244" s="4">
        <f>VLOOKUP($G244,CLT!$AN:$BC,16,0)</f>
        <v>0</v>
      </c>
      <c r="J244" s="4">
        <f>VLOOKUP($G244,CLT!$AN:$BC,15,0)</f>
        <v>0</v>
      </c>
      <c r="K244" s="4">
        <f>VLOOKUP(B244,CRITF!F:R,13,0)</f>
        <v>0</v>
      </c>
      <c r="L244" s="34">
        <f>VLOOKUP($B244,BJEU!$A:$E,5,0)</f>
        <v>0</v>
      </c>
      <c r="M244" s="4">
        <f>VLOOKUP(B244,GPX!$A:$AG,33,0)</f>
        <v>0</v>
      </c>
      <c r="N244" s="4">
        <f>VLOOKUP(B244,FRANCE!$A:$AA,27,0)</f>
        <v>0</v>
      </c>
    </row>
    <row r="245" spans="2:14" ht="15.5" thickTop="1" thickBot="1">
      <c r="B245" t="s">
        <v>846</v>
      </c>
      <c r="C245" s="1" t="s">
        <v>244</v>
      </c>
      <c r="F245" s="49">
        <f t="shared" si="6"/>
        <v>51</v>
      </c>
      <c r="G245" s="1" t="s">
        <v>244</v>
      </c>
      <c r="H245" s="49">
        <f t="shared" si="7"/>
        <v>2</v>
      </c>
      <c r="I245" s="4">
        <f>VLOOKUP($G245,CLT!$AN:$BC,16,0)</f>
        <v>0</v>
      </c>
      <c r="J245" s="4">
        <f>VLOOKUP($G245,CLT!$AN:$BC,15,0)</f>
        <v>0</v>
      </c>
      <c r="K245" s="4">
        <f>VLOOKUP(B245,CRITF!F:R,13,0)</f>
        <v>2</v>
      </c>
      <c r="L245" s="34">
        <f>VLOOKUP($B245,BJEU!$A:$E,5,0)</f>
        <v>0</v>
      </c>
      <c r="M245" s="4">
        <f>VLOOKUP(B245,GPX!$A:$AG,33,0)</f>
        <v>0</v>
      </c>
      <c r="N245" s="4">
        <f>VLOOKUP(B245,FRANCE!$A:$AA,27,0)</f>
        <v>0</v>
      </c>
    </row>
    <row r="246" spans="2:14" ht="15.5" thickTop="1" thickBot="1">
      <c r="B246" t="s">
        <v>847</v>
      </c>
      <c r="C246" s="1" t="s">
        <v>245</v>
      </c>
      <c r="F246" s="49" t="str">
        <f t="shared" si="6"/>
        <v/>
      </c>
      <c r="G246" s="1" t="s">
        <v>245</v>
      </c>
      <c r="H246" s="49">
        <f t="shared" si="7"/>
        <v>0</v>
      </c>
      <c r="I246" s="4">
        <f>VLOOKUP($G246,CLT!$AN:$BC,16,0)</f>
        <v>0</v>
      </c>
      <c r="J246" s="4">
        <f>VLOOKUP($G246,CLT!$AN:$BC,15,0)</f>
        <v>0</v>
      </c>
      <c r="K246" s="4">
        <f>VLOOKUP(B246,CRITF!F:R,13,0)</f>
        <v>0</v>
      </c>
      <c r="L246" s="34">
        <f>VLOOKUP($B246,BJEU!$A:$E,5,0)</f>
        <v>0</v>
      </c>
      <c r="M246" s="4">
        <f>VLOOKUP(B246,GPX!$A:$AG,33,0)</f>
        <v>0</v>
      </c>
      <c r="N246" s="4">
        <f>VLOOKUP(B246,FRANCE!$A:$AA,27,0)</f>
        <v>0</v>
      </c>
    </row>
    <row r="247" spans="2:14" ht="15.5" thickTop="1" thickBot="1">
      <c r="B247" t="s">
        <v>848</v>
      </c>
      <c r="C247" s="1" t="s">
        <v>246</v>
      </c>
      <c r="F247" s="49" t="str">
        <f t="shared" si="6"/>
        <v/>
      </c>
      <c r="G247" s="1" t="s">
        <v>246</v>
      </c>
      <c r="H247" s="49">
        <f t="shared" si="7"/>
        <v>0</v>
      </c>
      <c r="I247" s="4">
        <f>VLOOKUP($G247,CLT!$AN:$BC,16,0)</f>
        <v>0</v>
      </c>
      <c r="J247" s="4">
        <f>VLOOKUP($G247,CLT!$AN:$BC,15,0)</f>
        <v>0</v>
      </c>
      <c r="K247" s="4">
        <f>VLOOKUP(B247,CRITF!F:R,13,0)</f>
        <v>0</v>
      </c>
      <c r="L247" s="34">
        <f>VLOOKUP($B247,BJEU!$A:$E,5,0)</f>
        <v>0</v>
      </c>
      <c r="M247" s="4">
        <f>VLOOKUP(B247,GPX!$A:$AG,33,0)</f>
        <v>0</v>
      </c>
      <c r="N247" s="4">
        <f>VLOOKUP(B247,FRANCE!$A:$AA,27,0)</f>
        <v>0</v>
      </c>
    </row>
    <row r="248" spans="2:14" ht="15.5" thickTop="1" thickBot="1">
      <c r="B248" t="s">
        <v>849</v>
      </c>
      <c r="C248" s="1" t="s">
        <v>247</v>
      </c>
      <c r="F248" s="49" t="str">
        <f t="shared" si="6"/>
        <v/>
      </c>
      <c r="G248" s="1" t="s">
        <v>247</v>
      </c>
      <c r="H248" s="49">
        <f t="shared" si="7"/>
        <v>0</v>
      </c>
      <c r="I248" s="4">
        <f>VLOOKUP($G248,CLT!$AN:$BC,16,0)</f>
        <v>0</v>
      </c>
      <c r="J248" s="4">
        <f>VLOOKUP($G248,CLT!$AN:$BC,15,0)</f>
        <v>0</v>
      </c>
      <c r="K248" s="4">
        <f>VLOOKUP(B248,CRITF!F:R,13,0)</f>
        <v>0</v>
      </c>
      <c r="L248" s="34">
        <f>VLOOKUP($B248,BJEU!$A:$E,5,0)</f>
        <v>0</v>
      </c>
      <c r="M248" s="4">
        <f>VLOOKUP(B248,GPX!$A:$AG,33,0)</f>
        <v>0</v>
      </c>
      <c r="N248" s="4">
        <f>VLOOKUP(B248,FRANCE!$A:$AA,27,0)</f>
        <v>0</v>
      </c>
    </row>
    <row r="249" spans="2:14" ht="15.5" thickTop="1" thickBot="1">
      <c r="B249" t="s">
        <v>850</v>
      </c>
      <c r="C249" s="1" t="s">
        <v>249</v>
      </c>
      <c r="F249" s="49" t="str">
        <f t="shared" si="6"/>
        <v/>
      </c>
      <c r="G249" s="1" t="s">
        <v>249</v>
      </c>
      <c r="H249" s="49">
        <f t="shared" si="7"/>
        <v>0</v>
      </c>
      <c r="I249" s="4">
        <f>VLOOKUP($G249,CLT!$AN:$BC,16,0)</f>
        <v>0</v>
      </c>
      <c r="J249" s="4">
        <f>VLOOKUP($G249,CLT!$AN:$BC,15,0)</f>
        <v>0</v>
      </c>
      <c r="K249" s="4">
        <f>VLOOKUP(B249,CRITF!F:R,13,0)</f>
        <v>0</v>
      </c>
      <c r="L249" s="34">
        <f>VLOOKUP($B249,BJEU!$A:$E,5,0)</f>
        <v>0</v>
      </c>
      <c r="M249" s="4">
        <f>VLOOKUP(B249,GPX!$A:$AG,33,0)</f>
        <v>0</v>
      </c>
      <c r="N249" s="4">
        <f>VLOOKUP(B249,FRANCE!$A:$AA,27,0)</f>
        <v>0</v>
      </c>
    </row>
    <row r="250" spans="2:14" ht="15.5" thickTop="1" thickBot="1">
      <c r="B250" t="s">
        <v>851</v>
      </c>
      <c r="C250" s="1" t="s">
        <v>250</v>
      </c>
      <c r="F250" s="49">
        <f t="shared" si="6"/>
        <v>35</v>
      </c>
      <c r="G250" s="1" t="s">
        <v>250</v>
      </c>
      <c r="H250" s="49">
        <f t="shared" si="7"/>
        <v>15</v>
      </c>
      <c r="I250" s="4">
        <f>VLOOKUP($G250,CLT!$AN:$BC,16,0)</f>
        <v>0</v>
      </c>
      <c r="J250" s="4">
        <f>VLOOKUP($G250,CLT!$AN:$BC,15,0)</f>
        <v>0</v>
      </c>
      <c r="K250" s="4">
        <f>VLOOKUP(B250,CRITF!F:R,13,0)</f>
        <v>10</v>
      </c>
      <c r="L250" s="34">
        <f>VLOOKUP($B250,BJEU!$A:$E,5,0)</f>
        <v>0</v>
      </c>
      <c r="M250" s="4">
        <f>VLOOKUP(B250,GPX!$A:$AG,33,0)</f>
        <v>5</v>
      </c>
      <c r="N250" s="4">
        <f>VLOOKUP(B250,FRANCE!$A:$AA,27,0)</f>
        <v>0</v>
      </c>
    </row>
    <row r="251" spans="2:14" ht="15.5" thickTop="1" thickBot="1">
      <c r="B251" t="s">
        <v>852</v>
      </c>
      <c r="C251" s="1" t="s">
        <v>25</v>
      </c>
      <c r="F251" s="49" t="str">
        <f t="shared" si="6"/>
        <v/>
      </c>
      <c r="G251" s="1" t="s">
        <v>25</v>
      </c>
      <c r="H251" s="49">
        <f t="shared" si="7"/>
        <v>0</v>
      </c>
      <c r="I251" s="4">
        <f>VLOOKUP($G251,CLT!$AN:$BC,16,0)</f>
        <v>0</v>
      </c>
      <c r="J251" s="4">
        <f>VLOOKUP($G251,CLT!$AN:$BC,15,0)</f>
        <v>0</v>
      </c>
      <c r="K251" s="4">
        <f>VLOOKUP(B251,CRITF!F:R,13,0)</f>
        <v>0</v>
      </c>
      <c r="L251" s="34">
        <f>VLOOKUP($B251,BJEU!$A:$E,5,0)</f>
        <v>0</v>
      </c>
      <c r="M251" s="4">
        <f>VLOOKUP(B251,GPX!$A:$AG,33,0)</f>
        <v>0</v>
      </c>
      <c r="N251" s="4">
        <f>VLOOKUP(B251,FRANCE!$A:$AA,27,0)</f>
        <v>0</v>
      </c>
    </row>
    <row r="252" spans="2:14" ht="15.5" thickTop="1" thickBot="1">
      <c r="B252" t="s">
        <v>853</v>
      </c>
      <c r="C252" s="1" t="s">
        <v>251</v>
      </c>
      <c r="F252" s="49" t="str">
        <f t="shared" si="6"/>
        <v/>
      </c>
      <c r="G252" s="1" t="s">
        <v>251</v>
      </c>
      <c r="H252" s="49">
        <f t="shared" si="7"/>
        <v>0</v>
      </c>
      <c r="I252" s="4">
        <f>VLOOKUP($G252,CLT!$AN:$BC,16,0)</f>
        <v>0</v>
      </c>
      <c r="J252" s="4">
        <f>VLOOKUP($G252,CLT!$AN:$BC,15,0)</f>
        <v>0</v>
      </c>
      <c r="K252" s="4">
        <f>VLOOKUP(B252,CRITF!F:R,13,0)</f>
        <v>0</v>
      </c>
      <c r="L252" s="34">
        <f>VLOOKUP($B252,BJEU!$A:$E,5,0)</f>
        <v>0</v>
      </c>
      <c r="M252" s="4">
        <f>VLOOKUP(B252,GPX!$A:$AG,33,0)</f>
        <v>0</v>
      </c>
      <c r="N252" s="4">
        <f>VLOOKUP(B252,FRANCE!$A:$AA,27,0)</f>
        <v>0</v>
      </c>
    </row>
    <row r="253" spans="2:14" ht="15.5" thickTop="1" thickBot="1">
      <c r="B253" t="s">
        <v>854</v>
      </c>
      <c r="C253" s="1" t="s">
        <v>855</v>
      </c>
      <c r="F253" s="49" t="str">
        <f t="shared" si="6"/>
        <v/>
      </c>
      <c r="G253" s="1" t="s">
        <v>855</v>
      </c>
      <c r="H253" s="49">
        <f t="shared" si="7"/>
        <v>0</v>
      </c>
      <c r="I253" s="4">
        <f>VLOOKUP($G253,CLT!$AN:$BC,16,0)</f>
        <v>0</v>
      </c>
      <c r="J253" s="4">
        <f>VLOOKUP($G253,CLT!$AN:$BC,15,0)</f>
        <v>0</v>
      </c>
      <c r="K253" s="4">
        <f>VLOOKUP(B253,CRITF!F:R,13,0)</f>
        <v>0</v>
      </c>
      <c r="L253" s="34">
        <f>VLOOKUP($B253,BJEU!$A:$E,5,0)</f>
        <v>0</v>
      </c>
      <c r="M253" s="4">
        <f>VLOOKUP(B253,GPX!$A:$AG,33,0)</f>
        <v>0</v>
      </c>
      <c r="N253" s="4">
        <f>VLOOKUP(B253,FRANCE!$A:$AA,27,0)</f>
        <v>0</v>
      </c>
    </row>
    <row r="254" spans="2:14" ht="15.5" thickTop="1" thickBot="1">
      <c r="B254" t="s">
        <v>856</v>
      </c>
      <c r="C254" s="1" t="s">
        <v>252</v>
      </c>
      <c r="F254" s="49" t="str">
        <f t="shared" si="6"/>
        <v/>
      </c>
      <c r="G254" s="1" t="s">
        <v>252</v>
      </c>
      <c r="H254" s="49">
        <f t="shared" si="7"/>
        <v>0</v>
      </c>
      <c r="I254" s="4">
        <f>VLOOKUP($G254,CLT!$AN:$BC,16,0)</f>
        <v>0</v>
      </c>
      <c r="J254" s="4">
        <f>VLOOKUP($G254,CLT!$AN:$BC,15,0)</f>
        <v>0</v>
      </c>
      <c r="K254" s="4">
        <f>VLOOKUP(B254,CRITF!F:R,13,0)</f>
        <v>0</v>
      </c>
      <c r="L254" s="34">
        <f>VLOOKUP($B254,BJEU!$A:$E,5,0)</f>
        <v>0</v>
      </c>
      <c r="M254" s="4">
        <f>VLOOKUP(B254,GPX!$A:$AG,33,0)</f>
        <v>0</v>
      </c>
      <c r="N254" s="4">
        <f>VLOOKUP(B254,FRANCE!$A:$AA,27,0)</f>
        <v>0</v>
      </c>
    </row>
    <row r="255" spans="2:14" ht="15.5" thickTop="1" thickBot="1">
      <c r="B255" t="s">
        <v>857</v>
      </c>
      <c r="C255" s="1" t="s">
        <v>253</v>
      </c>
      <c r="F255" s="49" t="str">
        <f t="shared" si="6"/>
        <v/>
      </c>
      <c r="G255" s="1" t="s">
        <v>253</v>
      </c>
      <c r="H255" s="49">
        <f t="shared" si="7"/>
        <v>0</v>
      </c>
      <c r="I255" s="4">
        <f>VLOOKUP($G255,CLT!$AN:$BC,16,0)</f>
        <v>0</v>
      </c>
      <c r="J255" s="4">
        <f>VLOOKUP($G255,CLT!$AN:$BC,15,0)</f>
        <v>0</v>
      </c>
      <c r="K255" s="4">
        <f>VLOOKUP(B255,CRITF!F:R,13,0)</f>
        <v>0</v>
      </c>
      <c r="L255" s="34">
        <f>VLOOKUP($B255,BJEU!$A:$E,5,0)</f>
        <v>0</v>
      </c>
      <c r="M255" s="4">
        <f>VLOOKUP(B255,GPX!$A:$AG,33,0)</f>
        <v>0</v>
      </c>
      <c r="N255" s="4">
        <f>VLOOKUP(B255,FRANCE!$A:$AA,27,0)</f>
        <v>0</v>
      </c>
    </row>
    <row r="256" spans="2:14" ht="15.5" thickTop="1" thickBot="1">
      <c r="B256" t="s">
        <v>858</v>
      </c>
      <c r="C256" s="1" t="s">
        <v>254</v>
      </c>
      <c r="F256" s="49" t="str">
        <f t="shared" si="6"/>
        <v/>
      </c>
      <c r="G256" s="1" t="s">
        <v>254</v>
      </c>
      <c r="H256" s="49">
        <f t="shared" si="7"/>
        <v>0</v>
      </c>
      <c r="I256" s="4">
        <f>VLOOKUP($G256,CLT!$AN:$BC,16,0)</f>
        <v>0</v>
      </c>
      <c r="J256" s="4">
        <f>VLOOKUP($G256,CLT!$AN:$BC,15,0)</f>
        <v>0</v>
      </c>
      <c r="K256" s="4">
        <f>VLOOKUP(B256,CRITF!F:R,13,0)</f>
        <v>0</v>
      </c>
      <c r="L256" s="34">
        <f>VLOOKUP($B256,BJEU!$A:$E,5,0)</f>
        <v>0</v>
      </c>
      <c r="M256" s="4">
        <f>VLOOKUP(B256,GPX!$A:$AG,33,0)</f>
        <v>0</v>
      </c>
      <c r="N256" s="4">
        <f>VLOOKUP(B256,FRANCE!$A:$AA,27,0)</f>
        <v>0</v>
      </c>
    </row>
    <row r="257" spans="2:14" ht="15.5" thickTop="1" thickBot="1">
      <c r="B257" t="s">
        <v>859</v>
      </c>
      <c r="C257" s="1" t="s">
        <v>255</v>
      </c>
      <c r="F257" s="49" t="str">
        <f t="shared" si="6"/>
        <v/>
      </c>
      <c r="G257" s="1" t="s">
        <v>255</v>
      </c>
      <c r="H257" s="49">
        <f t="shared" si="7"/>
        <v>0</v>
      </c>
      <c r="I257" s="4">
        <f>VLOOKUP($G257,CLT!$AN:$BC,16,0)</f>
        <v>0</v>
      </c>
      <c r="J257" s="4">
        <f>VLOOKUP($G257,CLT!$AN:$BC,15,0)</f>
        <v>0</v>
      </c>
      <c r="K257" s="4">
        <f>VLOOKUP(B257,CRITF!F:R,13,0)</f>
        <v>0</v>
      </c>
      <c r="L257" s="34">
        <f>VLOOKUP($B257,BJEU!$A:$E,5,0)</f>
        <v>0</v>
      </c>
      <c r="M257" s="4">
        <f>VLOOKUP(B257,GPX!$A:$AG,33,0)</f>
        <v>0</v>
      </c>
      <c r="N257" s="4">
        <f>VLOOKUP(B257,FRANCE!$A:$AA,27,0)</f>
        <v>0</v>
      </c>
    </row>
    <row r="258" spans="2:14" ht="15.5" thickTop="1" thickBot="1">
      <c r="B258" t="s">
        <v>860</v>
      </c>
      <c r="C258" s="1" t="s">
        <v>256</v>
      </c>
      <c r="F258" s="49" t="str">
        <f t="shared" ref="F258:F321" si="8">IF(H258=0,"",RANK(H258,$H$2:$H$347))</f>
        <v/>
      </c>
      <c r="G258" s="1" t="s">
        <v>256</v>
      </c>
      <c r="H258" s="49">
        <f t="shared" ref="H258:H321" si="9">SUM(I258:N258)</f>
        <v>0</v>
      </c>
      <c r="I258" s="4">
        <f>VLOOKUP($G258,CLT!$AN:$BC,16,0)</f>
        <v>0</v>
      </c>
      <c r="J258" s="4">
        <f>VLOOKUP($G258,CLT!$AN:$BC,15,0)</f>
        <v>0</v>
      </c>
      <c r="K258" s="4">
        <f>VLOOKUP(B258,CRITF!F:R,13,0)</f>
        <v>0</v>
      </c>
      <c r="L258" s="34">
        <f>VLOOKUP($B258,BJEU!$A:$E,5,0)</f>
        <v>0</v>
      </c>
      <c r="M258" s="4">
        <f>VLOOKUP(B258,GPX!$A:$AG,33,0)</f>
        <v>0</v>
      </c>
      <c r="N258" s="4">
        <f>VLOOKUP(B258,FRANCE!$A:$AA,27,0)</f>
        <v>0</v>
      </c>
    </row>
    <row r="259" spans="2:14" ht="15.5" thickTop="1" thickBot="1">
      <c r="B259" t="s">
        <v>861</v>
      </c>
      <c r="C259" s="1" t="s">
        <v>257</v>
      </c>
      <c r="F259" s="49" t="str">
        <f t="shared" si="8"/>
        <v/>
      </c>
      <c r="G259" s="1" t="s">
        <v>257</v>
      </c>
      <c r="H259" s="49">
        <f t="shared" si="9"/>
        <v>0</v>
      </c>
      <c r="I259" s="4">
        <f>VLOOKUP($G259,CLT!$AN:$BC,16,0)</f>
        <v>0</v>
      </c>
      <c r="J259" s="4">
        <f>VLOOKUP($G259,CLT!$AN:$BC,15,0)</f>
        <v>0</v>
      </c>
      <c r="K259" s="4">
        <f>VLOOKUP(B259,CRITF!F:R,13,0)</f>
        <v>0</v>
      </c>
      <c r="L259" s="34">
        <f>VLOOKUP($B259,BJEU!$A:$E,5,0)</f>
        <v>0</v>
      </c>
      <c r="M259" s="4">
        <f>VLOOKUP(B259,GPX!$A:$AG,33,0)</f>
        <v>0</v>
      </c>
      <c r="N259" s="4">
        <f>VLOOKUP(B259,FRANCE!$A:$AA,27,0)</f>
        <v>0</v>
      </c>
    </row>
    <row r="260" spans="2:14" ht="15.5" thickTop="1" thickBot="1">
      <c r="B260" t="s">
        <v>862</v>
      </c>
      <c r="C260" s="1" t="s">
        <v>258</v>
      </c>
      <c r="F260" s="49" t="str">
        <f t="shared" si="8"/>
        <v/>
      </c>
      <c r="G260" s="1" t="s">
        <v>258</v>
      </c>
      <c r="H260" s="49">
        <f t="shared" si="9"/>
        <v>0</v>
      </c>
      <c r="I260" s="4">
        <f>VLOOKUP($G260,CLT!$AN:$BC,16,0)</f>
        <v>0</v>
      </c>
      <c r="J260" s="4">
        <f>VLOOKUP($G260,CLT!$AN:$BC,15,0)</f>
        <v>0</v>
      </c>
      <c r="K260" s="4">
        <f>VLOOKUP(B260,CRITF!F:R,13,0)</f>
        <v>0</v>
      </c>
      <c r="L260" s="34">
        <f>VLOOKUP($B260,BJEU!$A:$E,5,0)</f>
        <v>0</v>
      </c>
      <c r="M260" s="4">
        <f>VLOOKUP(B260,GPX!$A:$AG,33,0)</f>
        <v>0</v>
      </c>
      <c r="N260" s="4">
        <f>VLOOKUP(B260,FRANCE!$A:$AA,27,0)</f>
        <v>0</v>
      </c>
    </row>
    <row r="261" spans="2:14" ht="15.5" thickTop="1" thickBot="1">
      <c r="B261" t="s">
        <v>863</v>
      </c>
      <c r="C261" s="1" t="s">
        <v>259</v>
      </c>
      <c r="F261" s="49" t="str">
        <f t="shared" si="8"/>
        <v/>
      </c>
      <c r="G261" s="1" t="s">
        <v>259</v>
      </c>
      <c r="H261" s="49">
        <f t="shared" si="9"/>
        <v>0</v>
      </c>
      <c r="I261" s="4">
        <f>VLOOKUP($G261,CLT!$AN:$BC,16,0)</f>
        <v>0</v>
      </c>
      <c r="J261" s="4">
        <f>VLOOKUP($G261,CLT!$AN:$BC,15,0)</f>
        <v>0</v>
      </c>
      <c r="K261" s="4">
        <f>VLOOKUP(B261,CRITF!F:R,13,0)</f>
        <v>0</v>
      </c>
      <c r="L261" s="34">
        <f>VLOOKUP($B261,BJEU!$A:$E,5,0)</f>
        <v>0</v>
      </c>
      <c r="M261" s="4">
        <f>VLOOKUP(B261,GPX!$A:$AG,33,0)</f>
        <v>0</v>
      </c>
      <c r="N261" s="4">
        <f>VLOOKUP(B261,FRANCE!$A:$AA,27,0)</f>
        <v>0</v>
      </c>
    </row>
    <row r="262" spans="2:14" ht="15.5" thickTop="1" thickBot="1">
      <c r="B262" t="s">
        <v>864</v>
      </c>
      <c r="C262" s="1" t="s">
        <v>537</v>
      </c>
      <c r="F262" s="49" t="str">
        <f t="shared" si="8"/>
        <v/>
      </c>
      <c r="G262" s="1" t="s">
        <v>537</v>
      </c>
      <c r="H262" s="49">
        <f t="shared" si="9"/>
        <v>0</v>
      </c>
      <c r="I262" s="4">
        <f>VLOOKUP($G262,CLT!$AN:$BC,16,0)</f>
        <v>0</v>
      </c>
      <c r="J262" s="4">
        <f>VLOOKUP($G262,CLT!$AN:$BC,15,0)</f>
        <v>0</v>
      </c>
      <c r="K262" s="4">
        <f>VLOOKUP(B262,CRITF!F:R,13,0)</f>
        <v>0</v>
      </c>
      <c r="L262" s="34">
        <f>VLOOKUP($B262,BJEU!$A:$E,5,0)</f>
        <v>0</v>
      </c>
      <c r="M262" s="4">
        <f>VLOOKUP(B262,GPX!$A:$AG,33,0)</f>
        <v>0</v>
      </c>
      <c r="N262" s="4">
        <f>VLOOKUP(B262,FRANCE!$A:$AA,27,0)</f>
        <v>0</v>
      </c>
    </row>
    <row r="263" spans="2:14" ht="15.5" thickTop="1" thickBot="1">
      <c r="B263" t="s">
        <v>865</v>
      </c>
      <c r="C263" s="1" t="s">
        <v>260</v>
      </c>
      <c r="F263" s="49" t="str">
        <f t="shared" si="8"/>
        <v/>
      </c>
      <c r="G263" s="1" t="s">
        <v>260</v>
      </c>
      <c r="H263" s="49">
        <f t="shared" si="9"/>
        <v>0</v>
      </c>
      <c r="I263" s="4">
        <f>VLOOKUP($G263,CLT!$AN:$BC,16,0)</f>
        <v>0</v>
      </c>
      <c r="J263" s="4">
        <f>VLOOKUP($G263,CLT!$AN:$BC,15,0)</f>
        <v>0</v>
      </c>
      <c r="K263" s="4">
        <f>VLOOKUP(B263,CRITF!F:R,13,0)</f>
        <v>0</v>
      </c>
      <c r="L263" s="34">
        <f>VLOOKUP($B263,BJEU!$A:$E,5,0)</f>
        <v>0</v>
      </c>
      <c r="M263" s="4">
        <f>VLOOKUP(B263,GPX!$A:$AG,33,0)</f>
        <v>0</v>
      </c>
      <c r="N263" s="4">
        <f>VLOOKUP(B263,FRANCE!$A:$AA,27,0)</f>
        <v>0</v>
      </c>
    </row>
    <row r="264" spans="2:14" ht="15.5" thickTop="1" thickBot="1">
      <c r="B264" t="s">
        <v>866</v>
      </c>
      <c r="C264" s="1" t="s">
        <v>261</v>
      </c>
      <c r="F264" s="49" t="str">
        <f t="shared" si="8"/>
        <v/>
      </c>
      <c r="G264" s="1" t="s">
        <v>261</v>
      </c>
      <c r="H264" s="49">
        <f t="shared" si="9"/>
        <v>0</v>
      </c>
      <c r="I264" s="4">
        <f>VLOOKUP($G264,CLT!$AN:$BC,16,0)</f>
        <v>0</v>
      </c>
      <c r="J264" s="4">
        <f>VLOOKUP($G264,CLT!$AN:$BC,15,0)</f>
        <v>0</v>
      </c>
      <c r="K264" s="4">
        <f>VLOOKUP(B264,CRITF!F:R,13,0)</f>
        <v>0</v>
      </c>
      <c r="L264" s="34">
        <f>VLOOKUP($B264,BJEU!$A:$E,5,0)</f>
        <v>0</v>
      </c>
      <c r="M264" s="4">
        <f>VLOOKUP(B264,GPX!$A:$AG,33,0)</f>
        <v>0</v>
      </c>
      <c r="N264" s="4">
        <f>VLOOKUP(B264,FRANCE!$A:$AA,27,0)</f>
        <v>0</v>
      </c>
    </row>
    <row r="265" spans="2:14" ht="15.5" thickTop="1" thickBot="1">
      <c r="B265" t="s">
        <v>867</v>
      </c>
      <c r="C265" s="1" t="s">
        <v>262</v>
      </c>
      <c r="F265" s="49" t="str">
        <f t="shared" si="8"/>
        <v/>
      </c>
      <c r="G265" s="1" t="s">
        <v>262</v>
      </c>
      <c r="H265" s="49">
        <f t="shared" si="9"/>
        <v>0</v>
      </c>
      <c r="I265" s="4">
        <f>VLOOKUP($G265,CLT!$AN:$BC,16,0)</f>
        <v>0</v>
      </c>
      <c r="J265" s="4">
        <f>VLOOKUP($G265,CLT!$AN:$BC,15,0)</f>
        <v>0</v>
      </c>
      <c r="K265" s="4">
        <f>VLOOKUP(B265,CRITF!F:R,13,0)</f>
        <v>0</v>
      </c>
      <c r="L265" s="34">
        <f>VLOOKUP($B265,BJEU!$A:$E,5,0)</f>
        <v>0</v>
      </c>
      <c r="M265" s="4">
        <f>VLOOKUP(B265,GPX!$A:$AG,33,0)</f>
        <v>0</v>
      </c>
      <c r="N265" s="4">
        <f>VLOOKUP(B265,FRANCE!$A:$AA,27,0)</f>
        <v>0</v>
      </c>
    </row>
    <row r="266" spans="2:14" ht="15.5" thickTop="1" thickBot="1">
      <c r="B266" t="s">
        <v>868</v>
      </c>
      <c r="C266" s="1" t="s">
        <v>263</v>
      </c>
      <c r="F266" s="49" t="str">
        <f t="shared" si="8"/>
        <v/>
      </c>
      <c r="G266" s="1" t="s">
        <v>263</v>
      </c>
      <c r="H266" s="49">
        <f t="shared" si="9"/>
        <v>0</v>
      </c>
      <c r="I266" s="4">
        <f>VLOOKUP($G266,CLT!$AN:$BC,16,0)</f>
        <v>0</v>
      </c>
      <c r="J266" s="4">
        <f>VLOOKUP($G266,CLT!$AN:$BC,15,0)</f>
        <v>0</v>
      </c>
      <c r="K266" s="4">
        <f>VLOOKUP(B266,CRITF!F:R,13,0)</f>
        <v>0</v>
      </c>
      <c r="L266" s="34">
        <f>VLOOKUP($B266,BJEU!$A:$E,5,0)</f>
        <v>0</v>
      </c>
      <c r="M266" s="4">
        <f>VLOOKUP(B266,GPX!$A:$AG,33,0)</f>
        <v>0</v>
      </c>
      <c r="N266" s="4">
        <f>VLOOKUP(B266,FRANCE!$A:$AA,27,0)</f>
        <v>0</v>
      </c>
    </row>
    <row r="267" spans="2:14" ht="15.5" thickTop="1" thickBot="1">
      <c r="B267" t="s">
        <v>869</v>
      </c>
      <c r="C267" s="1" t="s">
        <v>264</v>
      </c>
      <c r="F267" s="49" t="str">
        <f t="shared" si="8"/>
        <v/>
      </c>
      <c r="G267" s="1" t="s">
        <v>264</v>
      </c>
      <c r="H267" s="49">
        <f t="shared" si="9"/>
        <v>0</v>
      </c>
      <c r="I267" s="4">
        <f>VLOOKUP($G267,CLT!$AN:$BC,16,0)</f>
        <v>0</v>
      </c>
      <c r="J267" s="4">
        <f>VLOOKUP($G267,CLT!$AN:$BC,15,0)</f>
        <v>0</v>
      </c>
      <c r="K267" s="4">
        <f>VLOOKUP(B267,CRITF!F:R,13,0)</f>
        <v>0</v>
      </c>
      <c r="L267" s="34">
        <f>VLOOKUP($B267,BJEU!$A:$E,5,0)</f>
        <v>0</v>
      </c>
      <c r="M267" s="4">
        <f>VLOOKUP(B267,GPX!$A:$AG,33,0)</f>
        <v>0</v>
      </c>
      <c r="N267" s="4">
        <f>VLOOKUP(B267,FRANCE!$A:$AA,27,0)</f>
        <v>0</v>
      </c>
    </row>
    <row r="268" spans="2:14" ht="15.5" thickTop="1" thickBot="1">
      <c r="B268" t="s">
        <v>870</v>
      </c>
      <c r="C268" s="1" t="s">
        <v>265</v>
      </c>
      <c r="F268" s="49">
        <f t="shared" si="8"/>
        <v>44</v>
      </c>
      <c r="G268" s="1" t="s">
        <v>265</v>
      </c>
      <c r="H268" s="49">
        <f t="shared" si="9"/>
        <v>5</v>
      </c>
      <c r="I268" s="4">
        <f>VLOOKUP($G268,CLT!$AN:$BC,16,0)</f>
        <v>0</v>
      </c>
      <c r="J268" s="4">
        <f>VLOOKUP($G268,CLT!$AN:$BC,15,0)</f>
        <v>0</v>
      </c>
      <c r="K268" s="4">
        <f>VLOOKUP(B268,CRITF!F:R,13,0)</f>
        <v>0</v>
      </c>
      <c r="L268" s="34">
        <f>VLOOKUP($B268,BJEU!$A:$E,5,0)</f>
        <v>0</v>
      </c>
      <c r="M268" s="4">
        <f>VLOOKUP(B268,GPX!$A:$AG,33,0)</f>
        <v>5</v>
      </c>
      <c r="N268" s="4">
        <f>VLOOKUP(B268,FRANCE!$A:$AA,27,0)</f>
        <v>0</v>
      </c>
    </row>
    <row r="269" spans="2:14" ht="15.5" thickTop="1" thickBot="1">
      <c r="B269" t="s">
        <v>871</v>
      </c>
      <c r="C269" s="1" t="s">
        <v>266</v>
      </c>
      <c r="F269" s="49">
        <f t="shared" si="8"/>
        <v>27</v>
      </c>
      <c r="G269" s="1" t="s">
        <v>266</v>
      </c>
      <c r="H269" s="49">
        <f t="shared" si="9"/>
        <v>27</v>
      </c>
      <c r="I269" s="4">
        <f>VLOOKUP($G269,CLT!$AN:$BC,16,0)</f>
        <v>0</v>
      </c>
      <c r="J269" s="4">
        <f>VLOOKUP($G269,CLT!$AN:$BC,15,0)</f>
        <v>0</v>
      </c>
      <c r="K269" s="4">
        <f>VLOOKUP(B269,CRITF!F:R,13,0)</f>
        <v>18</v>
      </c>
      <c r="L269" s="34">
        <f>VLOOKUP($B269,BJEU!$A:$E,5,0)</f>
        <v>0</v>
      </c>
      <c r="M269" s="4">
        <f>VLOOKUP(B269,GPX!$A:$AG,33,0)</f>
        <v>9</v>
      </c>
      <c r="N269" s="4">
        <f>VLOOKUP(B269,FRANCE!$A:$AA,27,0)</f>
        <v>0</v>
      </c>
    </row>
    <row r="270" spans="2:14" ht="15.5" thickTop="1" thickBot="1">
      <c r="B270" t="s">
        <v>872</v>
      </c>
      <c r="C270" s="1" t="s">
        <v>267</v>
      </c>
      <c r="F270" s="49" t="str">
        <f t="shared" si="8"/>
        <v/>
      </c>
      <c r="G270" s="1" t="s">
        <v>267</v>
      </c>
      <c r="H270" s="49">
        <f t="shared" si="9"/>
        <v>0</v>
      </c>
      <c r="I270" s="4">
        <f>VLOOKUP($G270,CLT!$AN:$BC,16,0)</f>
        <v>0</v>
      </c>
      <c r="J270" s="4">
        <f>VLOOKUP($G270,CLT!$AN:$BC,15,0)</f>
        <v>0</v>
      </c>
      <c r="K270" s="4">
        <f>VLOOKUP(B270,CRITF!F:R,13,0)</f>
        <v>0</v>
      </c>
      <c r="L270" s="34">
        <f>VLOOKUP($B270,BJEU!$A:$E,5,0)</f>
        <v>0</v>
      </c>
      <c r="M270" s="4">
        <f>VLOOKUP(B270,GPX!$A:$AG,33,0)</f>
        <v>0</v>
      </c>
      <c r="N270" s="4">
        <f>VLOOKUP(B270,FRANCE!$A:$AA,27,0)</f>
        <v>0</v>
      </c>
    </row>
    <row r="271" spans="2:14" ht="15.5" thickTop="1" thickBot="1">
      <c r="B271" t="s">
        <v>873</v>
      </c>
      <c r="C271" s="1" t="s">
        <v>268</v>
      </c>
      <c r="F271" s="49" t="str">
        <f t="shared" si="8"/>
        <v/>
      </c>
      <c r="G271" s="1" t="s">
        <v>268</v>
      </c>
      <c r="H271" s="49">
        <f t="shared" si="9"/>
        <v>0</v>
      </c>
      <c r="I271" s="4">
        <f>VLOOKUP($G271,CLT!$AN:$BC,16,0)</f>
        <v>0</v>
      </c>
      <c r="J271" s="4">
        <f>VLOOKUP($G271,CLT!$AN:$BC,15,0)</f>
        <v>0</v>
      </c>
      <c r="K271" s="4">
        <f>VLOOKUP(B271,CRITF!F:R,13,0)</f>
        <v>0</v>
      </c>
      <c r="L271" s="34">
        <f>VLOOKUP($B271,BJEU!$A:$E,5,0)</f>
        <v>0</v>
      </c>
      <c r="M271" s="4">
        <f>VLOOKUP(B271,GPX!$A:$AG,33,0)</f>
        <v>0</v>
      </c>
      <c r="N271" s="4">
        <f>VLOOKUP(B271,FRANCE!$A:$AA,27,0)</f>
        <v>0</v>
      </c>
    </row>
    <row r="272" spans="2:14" ht="15.5" thickTop="1" thickBot="1">
      <c r="B272" t="s">
        <v>874</v>
      </c>
      <c r="C272" s="1" t="s">
        <v>269</v>
      </c>
      <c r="F272" s="49" t="str">
        <f t="shared" si="8"/>
        <v/>
      </c>
      <c r="G272" s="1" t="s">
        <v>269</v>
      </c>
      <c r="H272" s="49">
        <f t="shared" si="9"/>
        <v>0</v>
      </c>
      <c r="I272" s="4">
        <f>VLOOKUP($G272,CLT!$AN:$BC,16,0)</f>
        <v>0</v>
      </c>
      <c r="J272" s="4">
        <f>VLOOKUP($G272,CLT!$AN:$BC,15,0)</f>
        <v>0</v>
      </c>
      <c r="K272" s="4">
        <f>VLOOKUP(B272,CRITF!F:R,13,0)</f>
        <v>0</v>
      </c>
      <c r="L272" s="34">
        <f>VLOOKUP($B272,BJEU!$A:$E,5,0)</f>
        <v>0</v>
      </c>
      <c r="M272" s="4">
        <f>VLOOKUP(B272,GPX!$A:$AG,33,0)</f>
        <v>0</v>
      </c>
      <c r="N272" s="4">
        <f>VLOOKUP(B272,FRANCE!$A:$AA,27,0)</f>
        <v>0</v>
      </c>
    </row>
    <row r="273" spans="2:14" ht="15.5" thickTop="1" thickBot="1">
      <c r="B273" t="s">
        <v>875</v>
      </c>
      <c r="C273" s="1" t="s">
        <v>270</v>
      </c>
      <c r="F273" s="49" t="str">
        <f t="shared" si="8"/>
        <v/>
      </c>
      <c r="G273" s="1" t="s">
        <v>270</v>
      </c>
      <c r="H273" s="49">
        <f t="shared" si="9"/>
        <v>0</v>
      </c>
      <c r="I273" s="4">
        <f>VLOOKUP($G273,CLT!$AN:$BC,16,0)</f>
        <v>0</v>
      </c>
      <c r="J273" s="4">
        <f>VLOOKUP($G273,CLT!$AN:$BC,15,0)</f>
        <v>0</v>
      </c>
      <c r="K273" s="4">
        <f>VLOOKUP(B273,CRITF!F:R,13,0)</f>
        <v>0</v>
      </c>
      <c r="L273" s="34">
        <f>VLOOKUP($B273,BJEU!$A:$E,5,0)</f>
        <v>0</v>
      </c>
      <c r="M273" s="4">
        <f>VLOOKUP(B273,GPX!$A:$AG,33,0)</f>
        <v>0</v>
      </c>
      <c r="N273" s="4">
        <f>VLOOKUP(B273,FRANCE!$A:$AA,27,0)</f>
        <v>0</v>
      </c>
    </row>
    <row r="274" spans="2:14" ht="15.5" thickTop="1" thickBot="1">
      <c r="B274" t="s">
        <v>876</v>
      </c>
      <c r="C274" s="1" t="s">
        <v>271</v>
      </c>
      <c r="F274" s="49" t="str">
        <f t="shared" si="8"/>
        <v/>
      </c>
      <c r="G274" s="1" t="s">
        <v>271</v>
      </c>
      <c r="H274" s="49">
        <f t="shared" si="9"/>
        <v>0</v>
      </c>
      <c r="I274" s="4">
        <f>VLOOKUP($G274,CLT!$AN:$BC,16,0)</f>
        <v>0</v>
      </c>
      <c r="J274" s="4">
        <f>VLOOKUP($G274,CLT!$AN:$BC,15,0)</f>
        <v>0</v>
      </c>
      <c r="K274" s="4">
        <f>VLOOKUP(B274,CRITF!F:R,13,0)</f>
        <v>0</v>
      </c>
      <c r="L274" s="34">
        <f>VLOOKUP($B274,BJEU!$A:$E,5,0)</f>
        <v>0</v>
      </c>
      <c r="M274" s="4">
        <f>VLOOKUP(B274,GPX!$A:$AG,33,0)</f>
        <v>0</v>
      </c>
      <c r="N274" s="4">
        <f>VLOOKUP(B274,FRANCE!$A:$AA,27,0)</f>
        <v>0</v>
      </c>
    </row>
    <row r="275" spans="2:14" ht="15.5" thickTop="1" thickBot="1">
      <c r="B275" t="s">
        <v>877</v>
      </c>
      <c r="C275" s="1" t="s">
        <v>272</v>
      </c>
      <c r="F275" s="49" t="str">
        <f t="shared" si="8"/>
        <v/>
      </c>
      <c r="G275" s="1" t="s">
        <v>272</v>
      </c>
      <c r="H275" s="49">
        <f t="shared" si="9"/>
        <v>0</v>
      </c>
      <c r="I275" s="4">
        <f>VLOOKUP($G275,CLT!$AN:$BC,16,0)</f>
        <v>0</v>
      </c>
      <c r="J275" s="4">
        <f>VLOOKUP($G275,CLT!$AN:$BC,15,0)</f>
        <v>0</v>
      </c>
      <c r="K275" s="4">
        <f>VLOOKUP(B275,CRITF!F:R,13,0)</f>
        <v>0</v>
      </c>
      <c r="L275" s="34">
        <f>VLOOKUP($B275,BJEU!$A:$E,5,0)</f>
        <v>0</v>
      </c>
      <c r="M275" s="4">
        <f>VLOOKUP(B275,GPX!$A:$AG,33,0)</f>
        <v>0</v>
      </c>
      <c r="N275" s="4">
        <f>VLOOKUP(B275,FRANCE!$A:$AA,27,0)</f>
        <v>0</v>
      </c>
    </row>
    <row r="276" spans="2:14" ht="15.5" thickTop="1" thickBot="1">
      <c r="B276" t="s">
        <v>878</v>
      </c>
      <c r="C276" s="1" t="s">
        <v>273</v>
      </c>
      <c r="F276" s="49" t="str">
        <f t="shared" si="8"/>
        <v/>
      </c>
      <c r="G276" s="1" t="s">
        <v>273</v>
      </c>
      <c r="H276" s="49">
        <f t="shared" si="9"/>
        <v>0</v>
      </c>
      <c r="I276" s="4">
        <f>VLOOKUP($G276,CLT!$AN:$BC,16,0)</f>
        <v>0</v>
      </c>
      <c r="J276" s="4">
        <f>VLOOKUP($G276,CLT!$AN:$BC,15,0)</f>
        <v>0</v>
      </c>
      <c r="K276" s="4">
        <f>VLOOKUP(B276,CRITF!F:R,13,0)</f>
        <v>0</v>
      </c>
      <c r="L276" s="34">
        <f>VLOOKUP($B276,BJEU!$A:$E,5,0)</f>
        <v>0</v>
      </c>
      <c r="M276" s="4">
        <f>VLOOKUP(B276,GPX!$A:$AG,33,0)</f>
        <v>0</v>
      </c>
      <c r="N276" s="4">
        <f>VLOOKUP(B276,FRANCE!$A:$AA,27,0)</f>
        <v>0</v>
      </c>
    </row>
    <row r="277" spans="2:14" ht="15.5" thickTop="1" thickBot="1">
      <c r="B277" t="s">
        <v>879</v>
      </c>
      <c r="C277" s="1" t="s">
        <v>274</v>
      </c>
      <c r="F277" s="49" t="str">
        <f t="shared" si="8"/>
        <v/>
      </c>
      <c r="G277" s="1" t="s">
        <v>274</v>
      </c>
      <c r="H277" s="49">
        <f t="shared" si="9"/>
        <v>0</v>
      </c>
      <c r="I277" s="4">
        <f>VLOOKUP($G277,CLT!$AN:$BC,16,0)</f>
        <v>0</v>
      </c>
      <c r="J277" s="4">
        <f>VLOOKUP($G277,CLT!$AN:$BC,15,0)</f>
        <v>0</v>
      </c>
      <c r="K277" s="4">
        <f>VLOOKUP(B277,CRITF!F:R,13,0)</f>
        <v>0</v>
      </c>
      <c r="L277" s="34">
        <f>VLOOKUP($B277,BJEU!$A:$E,5,0)</f>
        <v>0</v>
      </c>
      <c r="M277" s="4">
        <f>VLOOKUP(B277,GPX!$A:$AG,33,0)</f>
        <v>0</v>
      </c>
      <c r="N277" s="4">
        <f>VLOOKUP(B277,FRANCE!$A:$AA,27,0)</f>
        <v>0</v>
      </c>
    </row>
    <row r="278" spans="2:14" ht="15.5" thickTop="1" thickBot="1">
      <c r="B278" t="s">
        <v>880</v>
      </c>
      <c r="C278" s="1" t="s">
        <v>275</v>
      </c>
      <c r="F278" s="49" t="str">
        <f t="shared" si="8"/>
        <v/>
      </c>
      <c r="G278" s="1" t="s">
        <v>275</v>
      </c>
      <c r="H278" s="49">
        <f t="shared" si="9"/>
        <v>0</v>
      </c>
      <c r="I278" s="4">
        <f>VLOOKUP($G278,CLT!$AN:$BC,16,0)</f>
        <v>0</v>
      </c>
      <c r="J278" s="4">
        <f>VLOOKUP($G278,CLT!$AN:$BC,15,0)</f>
        <v>0</v>
      </c>
      <c r="K278" s="4">
        <f>VLOOKUP(B278,CRITF!F:R,13,0)</f>
        <v>0</v>
      </c>
      <c r="L278" s="34">
        <f>VLOOKUP($B278,BJEU!$A:$E,5,0)</f>
        <v>0</v>
      </c>
      <c r="M278" s="4">
        <f>VLOOKUP(B278,GPX!$A:$AG,33,0)</f>
        <v>0</v>
      </c>
      <c r="N278" s="4">
        <f>VLOOKUP(B278,FRANCE!$A:$AA,27,0)</f>
        <v>0</v>
      </c>
    </row>
    <row r="279" spans="2:14" ht="15.5" thickTop="1" thickBot="1">
      <c r="B279" t="s">
        <v>881</v>
      </c>
      <c r="C279" s="1" t="s">
        <v>276</v>
      </c>
      <c r="F279" s="49" t="str">
        <f t="shared" si="8"/>
        <v/>
      </c>
      <c r="G279" s="1" t="s">
        <v>276</v>
      </c>
      <c r="H279" s="49">
        <f t="shared" si="9"/>
        <v>0</v>
      </c>
      <c r="I279" s="4">
        <f>VLOOKUP($G279,CLT!$AN:$BC,16,0)</f>
        <v>0</v>
      </c>
      <c r="J279" s="4">
        <f>VLOOKUP($G279,CLT!$AN:$BC,15,0)</f>
        <v>0</v>
      </c>
      <c r="K279" s="4">
        <f>VLOOKUP(B279,CRITF!F:R,13,0)</f>
        <v>0</v>
      </c>
      <c r="L279" s="34">
        <f>VLOOKUP($B279,BJEU!$A:$E,5,0)</f>
        <v>0</v>
      </c>
      <c r="M279" s="4">
        <f>VLOOKUP(B279,GPX!$A:$AG,33,0)</f>
        <v>0</v>
      </c>
      <c r="N279" s="4">
        <f>VLOOKUP(B279,FRANCE!$A:$AA,27,0)</f>
        <v>0</v>
      </c>
    </row>
    <row r="280" spans="2:14" ht="15.5" thickTop="1" thickBot="1">
      <c r="B280" t="s">
        <v>882</v>
      </c>
      <c r="C280" s="1" t="s">
        <v>277</v>
      </c>
      <c r="F280" s="49" t="str">
        <f t="shared" si="8"/>
        <v/>
      </c>
      <c r="G280" s="1" t="s">
        <v>277</v>
      </c>
      <c r="H280" s="49">
        <f t="shared" si="9"/>
        <v>0</v>
      </c>
      <c r="I280" s="4">
        <f>VLOOKUP($G280,CLT!$AN:$BC,16,0)</f>
        <v>0</v>
      </c>
      <c r="J280" s="4">
        <f>VLOOKUP($G280,CLT!$AN:$BC,15,0)</f>
        <v>0</v>
      </c>
      <c r="K280" s="4">
        <f>VLOOKUP(B280,CRITF!F:R,13,0)</f>
        <v>0</v>
      </c>
      <c r="L280" s="34">
        <f>VLOOKUP($B280,BJEU!$A:$E,5,0)</f>
        <v>0</v>
      </c>
      <c r="M280" s="4">
        <f>VLOOKUP(B280,GPX!$A:$AG,33,0)</f>
        <v>0</v>
      </c>
      <c r="N280" s="4">
        <f>VLOOKUP(B280,FRANCE!$A:$AA,27,0)</f>
        <v>0</v>
      </c>
    </row>
    <row r="281" spans="2:14" ht="15.5" thickTop="1" thickBot="1">
      <c r="B281" t="s">
        <v>883</v>
      </c>
      <c r="C281" s="1" t="s">
        <v>278</v>
      </c>
      <c r="F281" s="49">
        <f t="shared" si="8"/>
        <v>25</v>
      </c>
      <c r="G281" s="1" t="s">
        <v>278</v>
      </c>
      <c r="H281" s="49">
        <f t="shared" si="9"/>
        <v>33</v>
      </c>
      <c r="I281" s="4">
        <f>VLOOKUP($G281,CLT!$AN:$BC,16,0)</f>
        <v>0</v>
      </c>
      <c r="J281" s="4">
        <f>VLOOKUP($G281,CLT!$AN:$BC,15,0)</f>
        <v>0</v>
      </c>
      <c r="K281" s="4">
        <f>VLOOKUP(B281,CRITF!F:R,13,0)</f>
        <v>18</v>
      </c>
      <c r="L281" s="34">
        <f>VLOOKUP($B281,BJEU!$A:$E,5,0)</f>
        <v>0</v>
      </c>
      <c r="M281" s="4">
        <f>VLOOKUP(B281,GPX!$A:$AG,33,0)</f>
        <v>15</v>
      </c>
      <c r="N281" s="4">
        <f>VLOOKUP(B281,FRANCE!$A:$AA,27,0)</f>
        <v>0</v>
      </c>
    </row>
    <row r="282" spans="2:14" ht="15.5" thickTop="1" thickBot="1">
      <c r="B282" t="s">
        <v>884</v>
      </c>
      <c r="C282" s="1" t="s">
        <v>279</v>
      </c>
      <c r="F282" s="49" t="str">
        <f t="shared" si="8"/>
        <v/>
      </c>
      <c r="G282" s="1" t="s">
        <v>279</v>
      </c>
      <c r="H282" s="49">
        <f t="shared" si="9"/>
        <v>0</v>
      </c>
      <c r="I282" s="4">
        <f>VLOOKUP($G282,CLT!$AN:$BC,16,0)</f>
        <v>0</v>
      </c>
      <c r="J282" s="4">
        <f>VLOOKUP($G282,CLT!$AN:$BC,15,0)</f>
        <v>0</v>
      </c>
      <c r="K282" s="4">
        <f>VLOOKUP(B282,CRITF!F:R,13,0)</f>
        <v>0</v>
      </c>
      <c r="L282" s="34">
        <f>VLOOKUP($B282,BJEU!$A:$E,5,0)</f>
        <v>0</v>
      </c>
      <c r="M282" s="4">
        <f>VLOOKUP(B282,GPX!$A:$AG,33,0)</f>
        <v>0</v>
      </c>
      <c r="N282" s="4">
        <f>VLOOKUP(B282,FRANCE!$A:$AA,27,0)</f>
        <v>0</v>
      </c>
    </row>
    <row r="283" spans="2:14" ht="15.5" thickTop="1" thickBot="1">
      <c r="B283" t="s">
        <v>885</v>
      </c>
      <c r="C283" s="1" t="s">
        <v>5</v>
      </c>
      <c r="F283" s="49">
        <f t="shared" si="8"/>
        <v>18</v>
      </c>
      <c r="G283" s="1" t="s">
        <v>5</v>
      </c>
      <c r="H283" s="49">
        <f t="shared" si="9"/>
        <v>45</v>
      </c>
      <c r="I283" s="4">
        <f>VLOOKUP($G283,CLT!$AN:$BC,16,0)</f>
        <v>0</v>
      </c>
      <c r="J283" s="4">
        <f>VLOOKUP($G283,CLT!$AN:$BC,15,0)</f>
        <v>0</v>
      </c>
      <c r="K283" s="4">
        <f>VLOOKUP(B283,CRITF!F:R,13,0)</f>
        <v>6</v>
      </c>
      <c r="L283" s="34">
        <f>VLOOKUP($B283,BJEU!$A:$E,5,0)</f>
        <v>34</v>
      </c>
      <c r="M283" s="4">
        <f>VLOOKUP(B283,GPX!$A:$AG,33,0)</f>
        <v>5</v>
      </c>
      <c r="N283" s="4">
        <f>VLOOKUP(B283,FRANCE!$A:$AA,27,0)</f>
        <v>0</v>
      </c>
    </row>
    <row r="284" spans="2:14" ht="15.5" thickTop="1" thickBot="1">
      <c r="B284" t="s">
        <v>886</v>
      </c>
      <c r="C284" s="1" t="s">
        <v>3</v>
      </c>
      <c r="F284" s="49">
        <f t="shared" si="8"/>
        <v>14</v>
      </c>
      <c r="G284" s="1" t="s">
        <v>3</v>
      </c>
      <c r="H284" s="49">
        <f t="shared" si="9"/>
        <v>70</v>
      </c>
      <c r="I284" s="4">
        <f>VLOOKUP($G284,CLT!$AN:$BC,16,0)</f>
        <v>0</v>
      </c>
      <c r="J284" s="4">
        <f>VLOOKUP($G284,CLT!$AN:$BC,15,0)</f>
        <v>0</v>
      </c>
      <c r="K284" s="4">
        <f>VLOOKUP(B284,CRITF!F:R,13,0)</f>
        <v>40</v>
      </c>
      <c r="L284" s="34">
        <f>VLOOKUP($B284,BJEU!$A:$E,5,0)</f>
        <v>0</v>
      </c>
      <c r="M284" s="4">
        <f>VLOOKUP(B284,GPX!$A:$AG,33,0)</f>
        <v>30</v>
      </c>
      <c r="N284" s="4">
        <f>VLOOKUP(B284,FRANCE!$A:$AA,27,0)</f>
        <v>0</v>
      </c>
    </row>
    <row r="285" spans="2:14" ht="15.5" thickTop="1" thickBot="1">
      <c r="B285" t="s">
        <v>887</v>
      </c>
      <c r="C285" s="1" t="s">
        <v>280</v>
      </c>
      <c r="F285" s="49" t="str">
        <f t="shared" si="8"/>
        <v/>
      </c>
      <c r="G285" s="1" t="s">
        <v>280</v>
      </c>
      <c r="H285" s="49">
        <f t="shared" si="9"/>
        <v>0</v>
      </c>
      <c r="I285" s="4">
        <f>VLOOKUP($G285,CLT!$AN:$BC,16,0)</f>
        <v>0</v>
      </c>
      <c r="J285" s="4">
        <f>VLOOKUP($G285,CLT!$AN:$BC,15,0)</f>
        <v>0</v>
      </c>
      <c r="K285" s="4">
        <f>VLOOKUP(B285,CRITF!F:R,13,0)</f>
        <v>0</v>
      </c>
      <c r="L285" s="34">
        <f>VLOOKUP($B285,BJEU!$A:$E,5,0)</f>
        <v>0</v>
      </c>
      <c r="M285" s="4">
        <f>VLOOKUP(B285,GPX!$A:$AG,33,0)</f>
        <v>0</v>
      </c>
      <c r="N285" s="4">
        <f>VLOOKUP(B285,FRANCE!$A:$AA,27,0)</f>
        <v>0</v>
      </c>
    </row>
    <row r="286" spans="2:14" ht="15.5" thickTop="1" thickBot="1">
      <c r="B286" t="s">
        <v>888</v>
      </c>
      <c r="C286" s="1" t="s">
        <v>281</v>
      </c>
      <c r="F286" s="49">
        <f t="shared" si="8"/>
        <v>51</v>
      </c>
      <c r="G286" s="1" t="s">
        <v>281</v>
      </c>
      <c r="H286" s="49">
        <f t="shared" si="9"/>
        <v>2</v>
      </c>
      <c r="I286" s="4">
        <f>VLOOKUP($G286,CLT!$AN:$BC,16,0)</f>
        <v>0</v>
      </c>
      <c r="J286" s="4">
        <f>VLOOKUP($G286,CLT!$AN:$BC,15,0)</f>
        <v>0</v>
      </c>
      <c r="K286" s="4">
        <f>VLOOKUP(B286,CRITF!F:R,13,0)</f>
        <v>2</v>
      </c>
      <c r="L286" s="34">
        <f>VLOOKUP($B286,BJEU!$A:$E,5,0)</f>
        <v>0</v>
      </c>
      <c r="M286" s="4">
        <f>VLOOKUP(B286,GPX!$A:$AG,33,0)</f>
        <v>0</v>
      </c>
      <c r="N286" s="4">
        <f>VLOOKUP(B286,FRANCE!$A:$AA,27,0)</f>
        <v>0</v>
      </c>
    </row>
    <row r="287" spans="2:14" ht="15.5" thickTop="1" thickBot="1">
      <c r="B287" t="s">
        <v>889</v>
      </c>
      <c r="C287" s="1" t="s">
        <v>282</v>
      </c>
      <c r="F287" s="49" t="str">
        <f t="shared" si="8"/>
        <v/>
      </c>
      <c r="G287" s="1" t="s">
        <v>282</v>
      </c>
      <c r="H287" s="49">
        <f t="shared" si="9"/>
        <v>0</v>
      </c>
      <c r="I287" s="4">
        <f>VLOOKUP($G287,CLT!$AN:$BC,16,0)</f>
        <v>0</v>
      </c>
      <c r="J287" s="4">
        <f>VLOOKUP($G287,CLT!$AN:$BC,15,0)</f>
        <v>0</v>
      </c>
      <c r="K287" s="4">
        <f>VLOOKUP(B287,CRITF!F:R,13,0)</f>
        <v>0</v>
      </c>
      <c r="L287" s="34">
        <f>VLOOKUP($B287,BJEU!$A:$E,5,0)</f>
        <v>0</v>
      </c>
      <c r="M287" s="4">
        <f>VLOOKUP(B287,GPX!$A:$AG,33,0)</f>
        <v>0</v>
      </c>
      <c r="N287" s="4">
        <f>VLOOKUP(B287,FRANCE!$A:$AA,27,0)</f>
        <v>0</v>
      </c>
    </row>
    <row r="288" spans="2:14" ht="15.5" thickTop="1" thickBot="1">
      <c r="B288" t="s">
        <v>890</v>
      </c>
      <c r="C288" s="1" t="s">
        <v>283</v>
      </c>
      <c r="F288" s="49" t="str">
        <f t="shared" si="8"/>
        <v/>
      </c>
      <c r="G288" s="1" t="s">
        <v>283</v>
      </c>
      <c r="H288" s="49">
        <f t="shared" si="9"/>
        <v>0</v>
      </c>
      <c r="I288" s="4">
        <f>VLOOKUP($G288,CLT!$AN:$BC,16,0)</f>
        <v>0</v>
      </c>
      <c r="J288" s="4">
        <f>VLOOKUP($G288,CLT!$AN:$BC,15,0)</f>
        <v>0</v>
      </c>
      <c r="K288" s="4">
        <f>VLOOKUP(B288,CRITF!F:R,13,0)</f>
        <v>0</v>
      </c>
      <c r="L288" s="34">
        <f>VLOOKUP($B288,BJEU!$A:$E,5,0)</f>
        <v>0</v>
      </c>
      <c r="M288" s="4">
        <f>VLOOKUP(B288,GPX!$A:$AG,33,0)</f>
        <v>0</v>
      </c>
      <c r="N288" s="4">
        <f>VLOOKUP(B288,FRANCE!$A:$AA,27,0)</f>
        <v>0</v>
      </c>
    </row>
    <row r="289" spans="2:14" ht="15.5" thickTop="1" thickBot="1">
      <c r="B289" t="s">
        <v>891</v>
      </c>
      <c r="C289" s="1" t="s">
        <v>284</v>
      </c>
      <c r="F289" s="49" t="str">
        <f t="shared" si="8"/>
        <v/>
      </c>
      <c r="G289" s="1" t="s">
        <v>284</v>
      </c>
      <c r="H289" s="49">
        <f t="shared" si="9"/>
        <v>0</v>
      </c>
      <c r="I289" s="4">
        <f>VLOOKUP($G289,CLT!$AN:$BC,16,0)</f>
        <v>0</v>
      </c>
      <c r="J289" s="4">
        <f>VLOOKUP($G289,CLT!$AN:$BC,15,0)</f>
        <v>0</v>
      </c>
      <c r="K289" s="4">
        <f>VLOOKUP(B289,CRITF!F:R,13,0)</f>
        <v>0</v>
      </c>
      <c r="L289" s="34">
        <f>VLOOKUP($B289,BJEU!$A:$E,5,0)</f>
        <v>0</v>
      </c>
      <c r="M289" s="4">
        <f>VLOOKUP(B289,GPX!$A:$AG,33,0)</f>
        <v>0</v>
      </c>
      <c r="N289" s="4">
        <f>VLOOKUP(B289,FRANCE!$A:$AA,27,0)</f>
        <v>0</v>
      </c>
    </row>
    <row r="290" spans="2:14" ht="15.5" thickTop="1" thickBot="1">
      <c r="B290" t="s">
        <v>892</v>
      </c>
      <c r="C290" s="1" t="s">
        <v>285</v>
      </c>
      <c r="F290" s="49" t="str">
        <f t="shared" si="8"/>
        <v/>
      </c>
      <c r="G290" s="1" t="s">
        <v>285</v>
      </c>
      <c r="H290" s="49">
        <f t="shared" si="9"/>
        <v>0</v>
      </c>
      <c r="I290" s="4">
        <f>VLOOKUP($G290,CLT!$AN:$BC,16,0)</f>
        <v>0</v>
      </c>
      <c r="J290" s="4">
        <f>VLOOKUP($G290,CLT!$AN:$BC,15,0)</f>
        <v>0</v>
      </c>
      <c r="K290" s="4">
        <f>VLOOKUP(B290,CRITF!F:R,13,0)</f>
        <v>0</v>
      </c>
      <c r="L290" s="34">
        <f>VLOOKUP($B290,BJEU!$A:$E,5,0)</f>
        <v>0</v>
      </c>
      <c r="M290" s="4">
        <f>VLOOKUP(B290,GPX!$A:$AG,33,0)</f>
        <v>0</v>
      </c>
      <c r="N290" s="4">
        <f>VLOOKUP(B290,FRANCE!$A:$AA,27,0)</f>
        <v>0</v>
      </c>
    </row>
    <row r="291" spans="2:14" ht="15.5" thickTop="1" thickBot="1">
      <c r="B291" t="s">
        <v>893</v>
      </c>
      <c r="C291" s="1" t="s">
        <v>286</v>
      </c>
      <c r="F291" s="49">
        <f t="shared" si="8"/>
        <v>34</v>
      </c>
      <c r="G291" s="1" t="s">
        <v>286</v>
      </c>
      <c r="H291" s="49">
        <f t="shared" si="9"/>
        <v>16</v>
      </c>
      <c r="I291" s="4">
        <f>VLOOKUP($G291,CLT!$AN:$BC,16,0)</f>
        <v>0</v>
      </c>
      <c r="J291" s="4">
        <f>VLOOKUP($G291,CLT!$AN:$BC,15,0)</f>
        <v>0</v>
      </c>
      <c r="K291" s="4">
        <f>VLOOKUP(B291,CRITF!F:R,13,0)</f>
        <v>16</v>
      </c>
      <c r="L291" s="34">
        <f>VLOOKUP($B291,BJEU!$A:$E,5,0)</f>
        <v>0</v>
      </c>
      <c r="M291" s="4">
        <f>VLOOKUP(B291,GPX!$A:$AG,33,0)</f>
        <v>0</v>
      </c>
      <c r="N291" s="4">
        <f>VLOOKUP(B291,FRANCE!$A:$AA,27,0)</f>
        <v>0</v>
      </c>
    </row>
    <row r="292" spans="2:14" ht="15.5" thickTop="1" thickBot="1">
      <c r="B292" t="s">
        <v>894</v>
      </c>
      <c r="C292" s="1" t="s">
        <v>287</v>
      </c>
      <c r="F292" s="49" t="str">
        <f t="shared" si="8"/>
        <v/>
      </c>
      <c r="G292" s="1" t="s">
        <v>287</v>
      </c>
      <c r="H292" s="49">
        <f t="shared" si="9"/>
        <v>0</v>
      </c>
      <c r="I292" s="4">
        <f>VLOOKUP($G292,CLT!$AN:$BC,16,0)</f>
        <v>0</v>
      </c>
      <c r="J292" s="4">
        <f>VLOOKUP($G292,CLT!$AN:$BC,15,0)</f>
        <v>0</v>
      </c>
      <c r="K292" s="4">
        <f>VLOOKUP(B292,CRITF!F:R,13,0)</f>
        <v>0</v>
      </c>
      <c r="L292" s="34">
        <f>VLOOKUP($B292,BJEU!$A:$E,5,0)</f>
        <v>0</v>
      </c>
      <c r="M292" s="4">
        <f>VLOOKUP(B292,GPX!$A:$AG,33,0)</f>
        <v>0</v>
      </c>
      <c r="N292" s="4">
        <f>VLOOKUP(B292,FRANCE!$A:$AA,27,0)</f>
        <v>0</v>
      </c>
    </row>
    <row r="293" spans="2:14" ht="15.5" thickTop="1" thickBot="1">
      <c r="B293" t="s">
        <v>895</v>
      </c>
      <c r="C293" s="1" t="s">
        <v>288</v>
      </c>
      <c r="F293" s="49" t="str">
        <f t="shared" si="8"/>
        <v/>
      </c>
      <c r="G293" s="1" t="s">
        <v>288</v>
      </c>
      <c r="H293" s="49">
        <f t="shared" si="9"/>
        <v>0</v>
      </c>
      <c r="I293" s="4">
        <f>VLOOKUP($G293,CLT!$AN:$BC,16,0)</f>
        <v>0</v>
      </c>
      <c r="J293" s="4">
        <f>VLOOKUP($G293,CLT!$AN:$BC,15,0)</f>
        <v>0</v>
      </c>
      <c r="K293" s="4">
        <f>VLOOKUP(B293,CRITF!F:R,13,0)</f>
        <v>0</v>
      </c>
      <c r="L293" s="34">
        <f>VLOOKUP($B293,BJEU!$A:$E,5,0)</f>
        <v>0</v>
      </c>
      <c r="M293" s="4">
        <f>VLOOKUP(B293,GPX!$A:$AG,33,0)</f>
        <v>0</v>
      </c>
      <c r="N293" s="4">
        <f>VLOOKUP(B293,FRANCE!$A:$AA,27,0)</f>
        <v>0</v>
      </c>
    </row>
    <row r="294" spans="2:14" ht="15.5" thickTop="1" thickBot="1">
      <c r="B294" t="s">
        <v>896</v>
      </c>
      <c r="C294" s="1" t="s">
        <v>289</v>
      </c>
      <c r="F294" s="49" t="str">
        <f t="shared" si="8"/>
        <v/>
      </c>
      <c r="G294" s="1" t="s">
        <v>289</v>
      </c>
      <c r="H294" s="49">
        <f t="shared" si="9"/>
        <v>0</v>
      </c>
      <c r="I294" s="4">
        <f>VLOOKUP($G294,CLT!$AN:$BC,16,0)</f>
        <v>0</v>
      </c>
      <c r="J294" s="4">
        <f>VLOOKUP($G294,CLT!$AN:$BC,15,0)</f>
        <v>0</v>
      </c>
      <c r="K294" s="4">
        <f>VLOOKUP(B294,CRITF!F:R,13,0)</f>
        <v>0</v>
      </c>
      <c r="L294" s="34">
        <f>VLOOKUP($B294,BJEU!$A:$E,5,0)</f>
        <v>0</v>
      </c>
      <c r="M294" s="4">
        <f>VLOOKUP(B294,GPX!$A:$AG,33,0)</f>
        <v>0</v>
      </c>
      <c r="N294" s="4">
        <f>VLOOKUP(B294,FRANCE!$A:$AA,27,0)</f>
        <v>0</v>
      </c>
    </row>
    <row r="295" spans="2:14" ht="15.5" thickTop="1" thickBot="1">
      <c r="B295" t="s">
        <v>897</v>
      </c>
      <c r="C295" s="1" t="s">
        <v>290</v>
      </c>
      <c r="F295" s="49" t="str">
        <f t="shared" si="8"/>
        <v/>
      </c>
      <c r="G295" s="1" t="s">
        <v>290</v>
      </c>
      <c r="H295" s="49">
        <f t="shared" si="9"/>
        <v>0</v>
      </c>
      <c r="I295" s="4">
        <f>VLOOKUP($G295,CLT!$AN:$BC,16,0)</f>
        <v>0</v>
      </c>
      <c r="J295" s="4">
        <f>VLOOKUP($G295,CLT!$AN:$BC,15,0)</f>
        <v>0</v>
      </c>
      <c r="K295" s="4">
        <f>VLOOKUP(B295,CRITF!F:R,13,0)</f>
        <v>0</v>
      </c>
      <c r="L295" s="34">
        <f>VLOOKUP($B295,BJEU!$A:$E,5,0)</f>
        <v>0</v>
      </c>
      <c r="M295" s="4">
        <f>VLOOKUP(B295,GPX!$A:$AG,33,0)</f>
        <v>0</v>
      </c>
      <c r="N295" s="4">
        <f>VLOOKUP(B295,FRANCE!$A:$AA,27,0)</f>
        <v>0</v>
      </c>
    </row>
    <row r="296" spans="2:14" ht="15.5" thickTop="1" thickBot="1">
      <c r="B296" t="s">
        <v>898</v>
      </c>
      <c r="C296" s="1" t="s">
        <v>291</v>
      </c>
      <c r="F296" s="49" t="str">
        <f t="shared" si="8"/>
        <v/>
      </c>
      <c r="G296" s="1" t="s">
        <v>291</v>
      </c>
      <c r="H296" s="49">
        <f t="shared" si="9"/>
        <v>0</v>
      </c>
      <c r="I296" s="4">
        <f>VLOOKUP($G296,CLT!$AN:$BC,16,0)</f>
        <v>0</v>
      </c>
      <c r="J296" s="4">
        <f>VLOOKUP($G296,CLT!$AN:$BC,15,0)</f>
        <v>0</v>
      </c>
      <c r="K296" s="4">
        <f>VLOOKUP(B296,CRITF!F:R,13,0)</f>
        <v>0</v>
      </c>
      <c r="L296" s="34">
        <f>VLOOKUP($B296,BJEU!$A:$E,5,0)</f>
        <v>0</v>
      </c>
      <c r="M296" s="4">
        <f>VLOOKUP(B296,GPX!$A:$AG,33,0)</f>
        <v>0</v>
      </c>
      <c r="N296" s="4">
        <f>VLOOKUP(B296,FRANCE!$A:$AA,27,0)</f>
        <v>0</v>
      </c>
    </row>
    <row r="297" spans="2:14" ht="15.5" thickTop="1" thickBot="1">
      <c r="B297" t="s">
        <v>899</v>
      </c>
      <c r="C297" s="1" t="s">
        <v>292</v>
      </c>
      <c r="F297" s="49" t="str">
        <f t="shared" si="8"/>
        <v/>
      </c>
      <c r="G297" s="1" t="s">
        <v>292</v>
      </c>
      <c r="H297" s="49">
        <f t="shared" si="9"/>
        <v>0</v>
      </c>
      <c r="I297" s="4">
        <f>VLOOKUP($G297,CLT!$AN:$BC,16,0)</f>
        <v>0</v>
      </c>
      <c r="J297" s="4">
        <f>VLOOKUP($G297,CLT!$AN:$BC,15,0)</f>
        <v>0</v>
      </c>
      <c r="K297" s="4">
        <f>VLOOKUP(B297,CRITF!F:R,13,0)</f>
        <v>0</v>
      </c>
      <c r="L297" s="34">
        <f>VLOOKUP($B297,BJEU!$A:$E,5,0)</f>
        <v>0</v>
      </c>
      <c r="M297" s="4">
        <f>VLOOKUP(B297,GPX!$A:$AG,33,0)</f>
        <v>0</v>
      </c>
      <c r="N297" s="4">
        <f>VLOOKUP(B297,FRANCE!$A:$AA,27,0)</f>
        <v>0</v>
      </c>
    </row>
    <row r="298" spans="2:14" ht="15.5" thickTop="1" thickBot="1">
      <c r="B298" t="s">
        <v>900</v>
      </c>
      <c r="C298" s="1" t="s">
        <v>293</v>
      </c>
      <c r="F298" s="49" t="str">
        <f t="shared" si="8"/>
        <v/>
      </c>
      <c r="G298" s="1" t="s">
        <v>293</v>
      </c>
      <c r="H298" s="49">
        <f t="shared" si="9"/>
        <v>0</v>
      </c>
      <c r="I298" s="4">
        <f>VLOOKUP($G298,CLT!$AN:$BC,16,0)</f>
        <v>0</v>
      </c>
      <c r="J298" s="4">
        <f>VLOOKUP($G298,CLT!$AN:$BC,15,0)</f>
        <v>0</v>
      </c>
      <c r="K298" s="4">
        <f>VLOOKUP(B298,CRITF!F:R,13,0)</f>
        <v>0</v>
      </c>
      <c r="L298" s="34">
        <f>VLOOKUP($B298,BJEU!$A:$E,5,0)</f>
        <v>0</v>
      </c>
      <c r="M298" s="4">
        <f>VLOOKUP(B298,GPX!$A:$AG,33,0)</f>
        <v>0</v>
      </c>
      <c r="N298" s="4">
        <f>VLOOKUP(B298,FRANCE!$A:$AA,27,0)</f>
        <v>0</v>
      </c>
    </row>
    <row r="299" spans="2:14" ht="15.5" thickTop="1" thickBot="1">
      <c r="B299" t="s">
        <v>901</v>
      </c>
      <c r="C299" s="1" t="s">
        <v>294</v>
      </c>
      <c r="F299" s="49" t="str">
        <f t="shared" si="8"/>
        <v/>
      </c>
      <c r="G299" s="1" t="s">
        <v>294</v>
      </c>
      <c r="H299" s="49">
        <f t="shared" si="9"/>
        <v>0</v>
      </c>
      <c r="I299" s="4">
        <f>VLOOKUP($G299,CLT!$AN:$BC,16,0)</f>
        <v>0</v>
      </c>
      <c r="J299" s="4">
        <f>VLOOKUP($G299,CLT!$AN:$BC,15,0)</f>
        <v>0</v>
      </c>
      <c r="K299" s="4">
        <f>VLOOKUP(B299,CRITF!F:R,13,0)</f>
        <v>0</v>
      </c>
      <c r="L299" s="34">
        <f>VLOOKUP($B299,BJEU!$A:$E,5,0)</f>
        <v>0</v>
      </c>
      <c r="M299" s="4">
        <f>VLOOKUP(B299,GPX!$A:$AG,33,0)</f>
        <v>0</v>
      </c>
      <c r="N299" s="4">
        <f>VLOOKUP(B299,FRANCE!$A:$AA,27,0)</f>
        <v>0</v>
      </c>
    </row>
    <row r="300" spans="2:14" ht="15.5" thickTop="1" thickBot="1">
      <c r="B300" t="s">
        <v>902</v>
      </c>
      <c r="C300" s="1" t="s">
        <v>295</v>
      </c>
      <c r="F300" s="49" t="str">
        <f t="shared" si="8"/>
        <v/>
      </c>
      <c r="G300" s="1" t="s">
        <v>295</v>
      </c>
      <c r="H300" s="49">
        <f t="shared" si="9"/>
        <v>0</v>
      </c>
      <c r="I300" s="4">
        <f>VLOOKUP($G300,CLT!$AN:$BC,16,0)</f>
        <v>0</v>
      </c>
      <c r="J300" s="4">
        <f>VLOOKUP($G300,CLT!$AN:$BC,15,0)</f>
        <v>0</v>
      </c>
      <c r="K300" s="4">
        <f>VLOOKUP(B300,CRITF!F:R,13,0)</f>
        <v>0</v>
      </c>
      <c r="L300" s="34">
        <f>VLOOKUP($B300,BJEU!$A:$E,5,0)</f>
        <v>0</v>
      </c>
      <c r="M300" s="4">
        <f>VLOOKUP(B300,GPX!$A:$AG,33,0)</f>
        <v>0</v>
      </c>
      <c r="N300" s="4">
        <f>VLOOKUP(B300,FRANCE!$A:$AA,27,0)</f>
        <v>0</v>
      </c>
    </row>
    <row r="301" spans="2:14" ht="15.5" thickTop="1" thickBot="1">
      <c r="B301" t="s">
        <v>903</v>
      </c>
      <c r="C301" s="1" t="s">
        <v>296</v>
      </c>
      <c r="F301" s="49" t="str">
        <f t="shared" si="8"/>
        <v/>
      </c>
      <c r="G301" s="1" t="s">
        <v>296</v>
      </c>
      <c r="H301" s="49">
        <f t="shared" si="9"/>
        <v>0</v>
      </c>
      <c r="I301" s="4">
        <f>VLOOKUP($G301,CLT!$AN:$BC,16,0)</f>
        <v>0</v>
      </c>
      <c r="J301" s="4">
        <f>VLOOKUP($G301,CLT!$AN:$BC,15,0)</f>
        <v>0</v>
      </c>
      <c r="K301" s="4">
        <f>VLOOKUP(B301,CRITF!F:R,13,0)</f>
        <v>0</v>
      </c>
      <c r="L301" s="34">
        <f>VLOOKUP($B301,BJEU!$A:$E,5,0)</f>
        <v>0</v>
      </c>
      <c r="M301" s="4">
        <f>VLOOKUP(B301,GPX!$A:$AG,33,0)</f>
        <v>0</v>
      </c>
      <c r="N301" s="4">
        <f>VLOOKUP(B301,FRANCE!$A:$AA,27,0)</f>
        <v>0</v>
      </c>
    </row>
    <row r="302" spans="2:14" ht="15.5" thickTop="1" thickBot="1">
      <c r="B302" t="s">
        <v>904</v>
      </c>
      <c r="C302" s="1" t="s">
        <v>297</v>
      </c>
      <c r="F302" s="49" t="str">
        <f t="shared" si="8"/>
        <v/>
      </c>
      <c r="G302" s="1" t="s">
        <v>297</v>
      </c>
      <c r="H302" s="49">
        <f t="shared" si="9"/>
        <v>0</v>
      </c>
      <c r="I302" s="4">
        <f>VLOOKUP($G302,CLT!$AN:$BC,16,0)</f>
        <v>0</v>
      </c>
      <c r="J302" s="4">
        <f>VLOOKUP($G302,CLT!$AN:$BC,15,0)</f>
        <v>0</v>
      </c>
      <c r="K302" s="4">
        <f>VLOOKUP(B302,CRITF!F:R,13,0)</f>
        <v>0</v>
      </c>
      <c r="L302" s="34">
        <f>VLOOKUP($B302,BJEU!$A:$E,5,0)</f>
        <v>0</v>
      </c>
      <c r="M302" s="4">
        <f>VLOOKUP(B302,GPX!$A:$AG,33,0)</f>
        <v>0</v>
      </c>
      <c r="N302" s="4">
        <f>VLOOKUP(B302,FRANCE!$A:$AA,27,0)</f>
        <v>0</v>
      </c>
    </row>
    <row r="303" spans="2:14" ht="15.5" thickTop="1" thickBot="1">
      <c r="B303" t="s">
        <v>905</v>
      </c>
      <c r="C303" s="1" t="s">
        <v>298</v>
      </c>
      <c r="F303" s="49" t="str">
        <f t="shared" si="8"/>
        <v/>
      </c>
      <c r="G303" s="1" t="s">
        <v>298</v>
      </c>
      <c r="H303" s="49">
        <f t="shared" si="9"/>
        <v>0</v>
      </c>
      <c r="I303" s="4">
        <f>VLOOKUP($G303,CLT!$AN:$BC,16,0)</f>
        <v>0</v>
      </c>
      <c r="J303" s="4">
        <f>VLOOKUP($G303,CLT!$AN:$BC,15,0)</f>
        <v>0</v>
      </c>
      <c r="K303" s="4">
        <f>VLOOKUP(B303,CRITF!F:R,13,0)</f>
        <v>0</v>
      </c>
      <c r="L303" s="34">
        <f>VLOOKUP($B303,BJEU!$A:$E,5,0)</f>
        <v>0</v>
      </c>
      <c r="M303" s="4">
        <f>VLOOKUP(B303,GPX!$A:$AG,33,0)</f>
        <v>0</v>
      </c>
      <c r="N303" s="4">
        <f>VLOOKUP(B303,FRANCE!$A:$AA,27,0)</f>
        <v>0</v>
      </c>
    </row>
    <row r="304" spans="2:14" ht="15.5" thickTop="1" thickBot="1">
      <c r="B304" t="s">
        <v>906</v>
      </c>
      <c r="C304" s="1" t="s">
        <v>299</v>
      </c>
      <c r="F304" s="49" t="str">
        <f t="shared" si="8"/>
        <v/>
      </c>
      <c r="G304" s="1" t="s">
        <v>299</v>
      </c>
      <c r="H304" s="49">
        <f t="shared" si="9"/>
        <v>0</v>
      </c>
      <c r="I304" s="4">
        <f>VLOOKUP($G304,CLT!$AN:$BC,16,0)</f>
        <v>0</v>
      </c>
      <c r="J304" s="4">
        <f>VLOOKUP($G304,CLT!$AN:$BC,15,0)</f>
        <v>0</v>
      </c>
      <c r="K304" s="4">
        <f>VLOOKUP(B304,CRITF!F:R,13,0)</f>
        <v>0</v>
      </c>
      <c r="L304" s="34">
        <f>VLOOKUP($B304,BJEU!$A:$E,5,0)</f>
        <v>0</v>
      </c>
      <c r="M304" s="4">
        <f>VLOOKUP(B304,GPX!$A:$AG,33,0)</f>
        <v>0</v>
      </c>
      <c r="N304" s="4">
        <f>VLOOKUP(B304,FRANCE!$A:$AA,27,0)</f>
        <v>0</v>
      </c>
    </row>
    <row r="305" spans="2:14" ht="15.5" thickTop="1" thickBot="1">
      <c r="B305" t="s">
        <v>907</v>
      </c>
      <c r="C305" s="1" t="s">
        <v>300</v>
      </c>
      <c r="F305" s="49" t="str">
        <f t="shared" si="8"/>
        <v/>
      </c>
      <c r="G305" s="1" t="s">
        <v>300</v>
      </c>
      <c r="H305" s="49">
        <f t="shared" si="9"/>
        <v>0</v>
      </c>
      <c r="I305" s="4">
        <f>VLOOKUP($G305,CLT!$AN:$BC,16,0)</f>
        <v>0</v>
      </c>
      <c r="J305" s="4">
        <f>VLOOKUP($G305,CLT!$AN:$BC,15,0)</f>
        <v>0</v>
      </c>
      <c r="K305" s="4">
        <f>VLOOKUP(B305,CRITF!F:R,13,0)</f>
        <v>0</v>
      </c>
      <c r="L305" s="34">
        <f>VLOOKUP($B305,BJEU!$A:$E,5,0)</f>
        <v>0</v>
      </c>
      <c r="M305" s="4">
        <f>VLOOKUP(B305,GPX!$A:$AG,33,0)</f>
        <v>0</v>
      </c>
      <c r="N305" s="4">
        <f>VLOOKUP(B305,FRANCE!$A:$AA,27,0)</f>
        <v>0</v>
      </c>
    </row>
    <row r="306" spans="2:14" ht="15.5" thickTop="1" thickBot="1">
      <c r="B306" t="s">
        <v>908</v>
      </c>
      <c r="C306" s="1" t="s">
        <v>301</v>
      </c>
      <c r="F306" s="49" t="str">
        <f t="shared" si="8"/>
        <v/>
      </c>
      <c r="G306" s="1" t="s">
        <v>301</v>
      </c>
      <c r="H306" s="49">
        <f t="shared" si="9"/>
        <v>0</v>
      </c>
      <c r="I306" s="4">
        <f>VLOOKUP($G306,CLT!$AN:$BC,16,0)</f>
        <v>0</v>
      </c>
      <c r="J306" s="4">
        <f>VLOOKUP($G306,CLT!$AN:$BC,15,0)</f>
        <v>0</v>
      </c>
      <c r="K306" s="4">
        <f>VLOOKUP(B306,CRITF!F:R,13,0)</f>
        <v>0</v>
      </c>
      <c r="L306" s="34">
        <f>VLOOKUP($B306,BJEU!$A:$E,5,0)</f>
        <v>0</v>
      </c>
      <c r="M306" s="4">
        <f>VLOOKUP(B306,GPX!$A:$AG,33,0)</f>
        <v>0</v>
      </c>
      <c r="N306" s="4">
        <f>VLOOKUP(B306,FRANCE!$A:$AA,27,0)</f>
        <v>0</v>
      </c>
    </row>
    <row r="307" spans="2:14" ht="15.5" thickTop="1" thickBot="1">
      <c r="B307" t="s">
        <v>909</v>
      </c>
      <c r="C307" s="1" t="s">
        <v>302</v>
      </c>
      <c r="F307" s="49" t="str">
        <f t="shared" si="8"/>
        <v/>
      </c>
      <c r="G307" s="1" t="s">
        <v>302</v>
      </c>
      <c r="H307" s="49">
        <f t="shared" si="9"/>
        <v>0</v>
      </c>
      <c r="I307" s="4">
        <f>VLOOKUP($G307,CLT!$AN:$BC,16,0)</f>
        <v>0</v>
      </c>
      <c r="J307" s="4">
        <f>VLOOKUP($G307,CLT!$AN:$BC,15,0)</f>
        <v>0</v>
      </c>
      <c r="K307" s="4">
        <f>VLOOKUP(B307,CRITF!F:R,13,0)</f>
        <v>0</v>
      </c>
      <c r="L307" s="34">
        <f>VLOOKUP($B307,BJEU!$A:$E,5,0)</f>
        <v>0</v>
      </c>
      <c r="M307" s="4">
        <f>VLOOKUP(B307,GPX!$A:$AG,33,0)</f>
        <v>0</v>
      </c>
      <c r="N307" s="4">
        <f>VLOOKUP(B307,FRANCE!$A:$AA,27,0)</f>
        <v>0</v>
      </c>
    </row>
    <row r="308" spans="2:14" ht="15.5" thickTop="1" thickBot="1">
      <c r="B308" t="s">
        <v>910</v>
      </c>
      <c r="C308" s="1" t="s">
        <v>535</v>
      </c>
      <c r="F308" s="49">
        <f t="shared" si="8"/>
        <v>13</v>
      </c>
      <c r="G308" s="1" t="s">
        <v>535</v>
      </c>
      <c r="H308" s="49">
        <f t="shared" si="9"/>
        <v>72</v>
      </c>
      <c r="I308" s="4">
        <f>VLOOKUP($G308,CLT!$AN:$BC,16,0)</f>
        <v>16</v>
      </c>
      <c r="J308" s="4">
        <f>VLOOKUP($G308,CLT!$AN:$BC,15,0)</f>
        <v>0</v>
      </c>
      <c r="K308" s="4">
        <f>VLOOKUP(B308,CRITF!F:R,13,0)</f>
        <v>34</v>
      </c>
      <c r="L308" s="34">
        <f>VLOOKUP($B308,BJEU!$A:$E,5,0)</f>
        <v>0</v>
      </c>
      <c r="M308" s="4">
        <f>VLOOKUP(B308,GPX!$A:$AG,33,0)</f>
        <v>22</v>
      </c>
      <c r="N308" s="4">
        <f>VLOOKUP(B308,FRANCE!$A:$AA,27,0)</f>
        <v>0</v>
      </c>
    </row>
    <row r="309" spans="2:14" ht="15.5" thickTop="1" thickBot="1">
      <c r="B309" t="s">
        <v>911</v>
      </c>
      <c r="C309" s="1" t="s">
        <v>9</v>
      </c>
      <c r="F309" s="49">
        <f t="shared" si="8"/>
        <v>44</v>
      </c>
      <c r="G309" s="1" t="s">
        <v>9</v>
      </c>
      <c r="H309" s="49">
        <f t="shared" si="9"/>
        <v>5</v>
      </c>
      <c r="I309" s="4">
        <f>VLOOKUP($G309,CLT!$AN:$BC,16,0)</f>
        <v>0</v>
      </c>
      <c r="J309" s="4">
        <f>VLOOKUP($G309,CLT!$AN:$BC,15,0)</f>
        <v>0</v>
      </c>
      <c r="K309" s="4">
        <f>VLOOKUP(B309,CRITF!F:R,13,0)</f>
        <v>0</v>
      </c>
      <c r="L309" s="34">
        <f>VLOOKUP($B309,BJEU!$A:$E,5,0)</f>
        <v>0</v>
      </c>
      <c r="M309" s="4">
        <f>VLOOKUP(B309,GPX!$A:$AG,33,0)</f>
        <v>5</v>
      </c>
      <c r="N309" s="4">
        <f>VLOOKUP(B309,FRANCE!$A:$AA,27,0)</f>
        <v>0</v>
      </c>
    </row>
    <row r="310" spans="2:14" ht="15.5" thickTop="1" thickBot="1">
      <c r="B310" t="s">
        <v>912</v>
      </c>
      <c r="C310" s="1" t="s">
        <v>10</v>
      </c>
      <c r="F310" s="49">
        <f t="shared" si="8"/>
        <v>46</v>
      </c>
      <c r="G310" s="1" t="s">
        <v>10</v>
      </c>
      <c r="H310" s="49">
        <f t="shared" si="9"/>
        <v>4</v>
      </c>
      <c r="I310" s="4">
        <f>VLOOKUP($G310,CLT!$AN:$BC,16,0)</f>
        <v>0</v>
      </c>
      <c r="J310" s="4">
        <f>VLOOKUP($G310,CLT!$AN:$BC,15,0)</f>
        <v>0</v>
      </c>
      <c r="K310" s="4">
        <f>VLOOKUP(B310,CRITF!F:R,13,0)</f>
        <v>4</v>
      </c>
      <c r="L310" s="34">
        <f>VLOOKUP($B310,BJEU!$A:$E,5,0)</f>
        <v>0</v>
      </c>
      <c r="M310" s="4">
        <f>VLOOKUP(B310,GPX!$A:$AG,33,0)</f>
        <v>0</v>
      </c>
      <c r="N310" s="4">
        <f>VLOOKUP(B310,FRANCE!$A:$AA,27,0)</f>
        <v>0</v>
      </c>
    </row>
    <row r="311" spans="2:14" ht="15.5" thickTop="1" thickBot="1">
      <c r="B311" t="s">
        <v>913</v>
      </c>
      <c r="C311" s="1" t="s">
        <v>303</v>
      </c>
      <c r="F311" s="49" t="str">
        <f t="shared" si="8"/>
        <v/>
      </c>
      <c r="G311" s="1" t="s">
        <v>303</v>
      </c>
      <c r="H311" s="49">
        <f t="shared" si="9"/>
        <v>0</v>
      </c>
      <c r="I311" s="4">
        <f>VLOOKUP($G311,CLT!$AN:$BC,16,0)</f>
        <v>0</v>
      </c>
      <c r="J311" s="4">
        <f>VLOOKUP($G311,CLT!$AN:$BC,15,0)</f>
        <v>0</v>
      </c>
      <c r="K311" s="4">
        <f>VLOOKUP(B311,CRITF!F:R,13,0)</f>
        <v>0</v>
      </c>
      <c r="L311" s="34">
        <f>VLOOKUP($B311,BJEU!$A:$E,5,0)</f>
        <v>0</v>
      </c>
      <c r="M311" s="4">
        <f>VLOOKUP(B311,GPX!$A:$AG,33,0)</f>
        <v>0</v>
      </c>
      <c r="N311" s="4">
        <f>VLOOKUP(B311,FRANCE!$A:$AA,27,0)</f>
        <v>0</v>
      </c>
    </row>
    <row r="312" spans="2:14" ht="15.5" thickTop="1" thickBot="1">
      <c r="B312" t="s">
        <v>914</v>
      </c>
      <c r="C312" s="1" t="s">
        <v>304</v>
      </c>
      <c r="F312" s="49" t="str">
        <f t="shared" si="8"/>
        <v/>
      </c>
      <c r="G312" s="1" t="s">
        <v>304</v>
      </c>
      <c r="H312" s="49">
        <f t="shared" si="9"/>
        <v>0</v>
      </c>
      <c r="I312" s="4">
        <f>VLOOKUP($G312,CLT!$AN:$BC,16,0)</f>
        <v>0</v>
      </c>
      <c r="J312" s="4">
        <f>VLOOKUP($G312,CLT!$AN:$BC,15,0)</f>
        <v>0</v>
      </c>
      <c r="K312" s="4">
        <f>VLOOKUP(B312,CRITF!F:R,13,0)</f>
        <v>0</v>
      </c>
      <c r="L312" s="34">
        <f>VLOOKUP($B312,BJEU!$A:$E,5,0)</f>
        <v>0</v>
      </c>
      <c r="M312" s="4">
        <f>VLOOKUP(B312,GPX!$A:$AG,33,0)</f>
        <v>0</v>
      </c>
      <c r="N312" s="4">
        <f>VLOOKUP(B312,FRANCE!$A:$AA,27,0)</f>
        <v>0</v>
      </c>
    </row>
    <row r="313" spans="2:14" ht="15.5" thickTop="1" thickBot="1">
      <c r="B313" t="s">
        <v>915</v>
      </c>
      <c r="C313" s="1" t="s">
        <v>305</v>
      </c>
      <c r="F313" s="49" t="str">
        <f t="shared" si="8"/>
        <v/>
      </c>
      <c r="G313" s="1" t="s">
        <v>305</v>
      </c>
      <c r="H313" s="49">
        <f t="shared" si="9"/>
        <v>0</v>
      </c>
      <c r="I313" s="4">
        <f>VLOOKUP($G313,CLT!$AN:$BC,16,0)</f>
        <v>0</v>
      </c>
      <c r="J313" s="4">
        <f>VLOOKUP($G313,CLT!$AN:$BC,15,0)</f>
        <v>0</v>
      </c>
      <c r="K313" s="4">
        <f>VLOOKUP(B313,CRITF!F:R,13,0)</f>
        <v>0</v>
      </c>
      <c r="L313" s="34">
        <f>VLOOKUP($B313,BJEU!$A:$E,5,0)</f>
        <v>0</v>
      </c>
      <c r="M313" s="4">
        <f>VLOOKUP(B313,GPX!$A:$AG,33,0)</f>
        <v>0</v>
      </c>
      <c r="N313" s="4">
        <f>VLOOKUP(B313,FRANCE!$A:$AA,27,0)</f>
        <v>0</v>
      </c>
    </row>
    <row r="314" spans="2:14" ht="15.5" thickTop="1" thickBot="1">
      <c r="B314" t="s">
        <v>916</v>
      </c>
      <c r="C314" s="1" t="s">
        <v>306</v>
      </c>
      <c r="F314" s="49" t="str">
        <f t="shared" si="8"/>
        <v/>
      </c>
      <c r="G314" s="1" t="s">
        <v>306</v>
      </c>
      <c r="H314" s="49">
        <f t="shared" si="9"/>
        <v>0</v>
      </c>
      <c r="I314" s="4">
        <f>VLOOKUP($G314,CLT!$AN:$BC,16,0)</f>
        <v>0</v>
      </c>
      <c r="J314" s="4">
        <f>VLOOKUP($G314,CLT!$AN:$BC,15,0)</f>
        <v>0</v>
      </c>
      <c r="K314" s="4">
        <f>VLOOKUP(B314,CRITF!F:R,13,0)</f>
        <v>0</v>
      </c>
      <c r="L314" s="34">
        <f>VLOOKUP($B314,BJEU!$A:$E,5,0)</f>
        <v>0</v>
      </c>
      <c r="M314" s="4">
        <f>VLOOKUP(B314,GPX!$A:$AG,33,0)</f>
        <v>0</v>
      </c>
      <c r="N314" s="4">
        <f>VLOOKUP(B314,FRANCE!$A:$AA,27,0)</f>
        <v>0</v>
      </c>
    </row>
    <row r="315" spans="2:14" ht="15.5" thickTop="1" thickBot="1">
      <c r="B315" t="s">
        <v>917</v>
      </c>
      <c r="C315" s="1" t="s">
        <v>918</v>
      </c>
      <c r="F315" s="49" t="str">
        <f t="shared" si="8"/>
        <v/>
      </c>
      <c r="G315" s="1" t="s">
        <v>918</v>
      </c>
      <c r="H315" s="49">
        <f t="shared" si="9"/>
        <v>0</v>
      </c>
      <c r="I315" s="4">
        <f>VLOOKUP($G315,CLT!$AN:$BC,16,0)</f>
        <v>0</v>
      </c>
      <c r="J315" s="4">
        <f>VLOOKUP($G315,CLT!$AN:$BC,15,0)</f>
        <v>0</v>
      </c>
      <c r="K315" s="4">
        <f>VLOOKUP(B315,CRITF!F:R,13,0)</f>
        <v>0</v>
      </c>
      <c r="L315" s="34">
        <f>VLOOKUP($B315,BJEU!$A:$E,5,0)</f>
        <v>0</v>
      </c>
      <c r="M315" s="4">
        <f>VLOOKUP(B315,GPX!$A:$AG,33,0)</f>
        <v>0</v>
      </c>
      <c r="N315" s="4">
        <f>VLOOKUP(B315,FRANCE!$A:$AA,27,0)</f>
        <v>0</v>
      </c>
    </row>
    <row r="316" spans="2:14" ht="15.5" thickTop="1" thickBot="1">
      <c r="B316" t="s">
        <v>919</v>
      </c>
      <c r="C316" s="1" t="s">
        <v>307</v>
      </c>
      <c r="F316" s="49" t="str">
        <f t="shared" si="8"/>
        <v/>
      </c>
      <c r="G316" s="1" t="s">
        <v>307</v>
      </c>
      <c r="H316" s="49">
        <f t="shared" si="9"/>
        <v>0</v>
      </c>
      <c r="I316" s="4">
        <f>VLOOKUP($G316,CLT!$AN:$BC,16,0)</f>
        <v>0</v>
      </c>
      <c r="J316" s="4">
        <f>VLOOKUP($G316,CLT!$AN:$BC,15,0)</f>
        <v>0</v>
      </c>
      <c r="K316" s="4">
        <f>VLOOKUP(B316,CRITF!F:R,13,0)</f>
        <v>0</v>
      </c>
      <c r="L316" s="34">
        <f>VLOOKUP($B316,BJEU!$A:$E,5,0)</f>
        <v>0</v>
      </c>
      <c r="M316" s="4">
        <f>VLOOKUP(B316,GPX!$A:$AG,33,0)</f>
        <v>0</v>
      </c>
      <c r="N316" s="4">
        <f>VLOOKUP(B316,FRANCE!$A:$AA,27,0)</f>
        <v>0</v>
      </c>
    </row>
    <row r="317" spans="2:14" ht="15.5" thickTop="1" thickBot="1">
      <c r="B317" t="s">
        <v>920</v>
      </c>
      <c r="C317" s="1" t="s">
        <v>536</v>
      </c>
      <c r="F317" s="49">
        <f t="shared" si="8"/>
        <v>46</v>
      </c>
      <c r="G317" s="1" t="s">
        <v>536</v>
      </c>
      <c r="H317" s="49">
        <f t="shared" si="9"/>
        <v>4</v>
      </c>
      <c r="I317" s="4">
        <f>VLOOKUP($G317,CLT!$AN:$BC,16,0)</f>
        <v>0</v>
      </c>
      <c r="J317" s="4">
        <f>VLOOKUP($G317,CLT!$AN:$BC,15,0)</f>
        <v>0</v>
      </c>
      <c r="K317" s="4">
        <f>VLOOKUP(B317,CRITF!F:R,13,0)</f>
        <v>4</v>
      </c>
      <c r="L317" s="34">
        <f>VLOOKUP($B317,BJEU!$A:$E,5,0)</f>
        <v>0</v>
      </c>
      <c r="M317" s="4">
        <f>VLOOKUP(B317,GPX!$A:$AG,33,0)</f>
        <v>0</v>
      </c>
      <c r="N317" s="4">
        <f>VLOOKUP(B317,FRANCE!$A:$AA,27,0)</f>
        <v>0</v>
      </c>
    </row>
    <row r="318" spans="2:14" ht="15.5" thickTop="1" thickBot="1">
      <c r="B318" t="s">
        <v>921</v>
      </c>
      <c r="C318" s="1" t="s">
        <v>922</v>
      </c>
      <c r="F318" s="49" t="str">
        <f t="shared" si="8"/>
        <v/>
      </c>
      <c r="G318" s="1" t="s">
        <v>922</v>
      </c>
      <c r="H318" s="49">
        <f t="shared" si="9"/>
        <v>0</v>
      </c>
      <c r="I318" s="4">
        <f>VLOOKUP($G318,CLT!$AN:$BC,16,0)</f>
        <v>0</v>
      </c>
      <c r="J318" s="4">
        <f>VLOOKUP($G318,CLT!$AN:$BC,15,0)</f>
        <v>0</v>
      </c>
      <c r="K318" s="4">
        <f>VLOOKUP(B318,CRITF!F:R,13,0)</f>
        <v>0</v>
      </c>
      <c r="L318" s="34">
        <f>VLOOKUP($B318,BJEU!$A:$E,5,0)</f>
        <v>0</v>
      </c>
      <c r="M318" s="4">
        <f>VLOOKUP(B318,GPX!$A:$AG,33,0)</f>
        <v>0</v>
      </c>
      <c r="N318" s="4">
        <f>VLOOKUP(B318,FRANCE!$A:$AA,27,0)</f>
        <v>0</v>
      </c>
    </row>
    <row r="319" spans="2:14" ht="15.5" thickTop="1" thickBot="1">
      <c r="B319" t="s">
        <v>923</v>
      </c>
      <c r="C319" s="1" t="s">
        <v>308</v>
      </c>
      <c r="F319" s="49" t="str">
        <f t="shared" si="8"/>
        <v/>
      </c>
      <c r="G319" s="1" t="s">
        <v>308</v>
      </c>
      <c r="H319" s="49">
        <f t="shared" si="9"/>
        <v>0</v>
      </c>
      <c r="I319" s="4">
        <f>VLOOKUP($G319,CLT!$AN:$BC,16,0)</f>
        <v>0</v>
      </c>
      <c r="J319" s="4">
        <f>VLOOKUP($G319,CLT!$AN:$BC,15,0)</f>
        <v>0</v>
      </c>
      <c r="K319" s="4">
        <f>VLOOKUP(B319,CRITF!F:R,13,0)</f>
        <v>0</v>
      </c>
      <c r="L319" s="34">
        <f>VLOOKUP($B319,BJEU!$A:$E,5,0)</f>
        <v>0</v>
      </c>
      <c r="M319" s="4">
        <f>VLOOKUP(B319,GPX!$A:$AG,33,0)</f>
        <v>0</v>
      </c>
      <c r="N319" s="4">
        <f>VLOOKUP(B319,FRANCE!$A:$AA,27,0)</f>
        <v>0</v>
      </c>
    </row>
    <row r="320" spans="2:14" ht="15.5" thickTop="1" thickBot="1">
      <c r="B320" t="s">
        <v>924</v>
      </c>
      <c r="C320" s="1" t="s">
        <v>309</v>
      </c>
      <c r="F320" s="49" t="str">
        <f t="shared" si="8"/>
        <v/>
      </c>
      <c r="G320" s="1" t="s">
        <v>309</v>
      </c>
      <c r="H320" s="49">
        <f t="shared" si="9"/>
        <v>0</v>
      </c>
      <c r="I320" s="4">
        <f>VLOOKUP($G320,CLT!$AN:$BC,16,0)</f>
        <v>0</v>
      </c>
      <c r="J320" s="4">
        <f>VLOOKUP($G320,CLT!$AN:$BC,15,0)</f>
        <v>0</v>
      </c>
      <c r="K320" s="4">
        <f>VLOOKUP(B320,CRITF!F:R,13,0)</f>
        <v>0</v>
      </c>
      <c r="L320" s="34">
        <f>VLOOKUP($B320,BJEU!$A:$E,5,0)</f>
        <v>0</v>
      </c>
      <c r="M320" s="4">
        <f>VLOOKUP(B320,GPX!$A:$AG,33,0)</f>
        <v>0</v>
      </c>
      <c r="N320" s="4">
        <f>VLOOKUP(B320,FRANCE!$A:$AA,27,0)</f>
        <v>0</v>
      </c>
    </row>
    <row r="321" spans="2:14" ht="15.5" thickTop="1" thickBot="1">
      <c r="B321" t="s">
        <v>925</v>
      </c>
      <c r="C321" s="1" t="s">
        <v>310</v>
      </c>
      <c r="F321" s="49" t="str">
        <f t="shared" si="8"/>
        <v/>
      </c>
      <c r="G321" s="1" t="s">
        <v>310</v>
      </c>
      <c r="H321" s="49">
        <f t="shared" si="9"/>
        <v>0</v>
      </c>
      <c r="I321" s="4">
        <f>VLOOKUP($G321,CLT!$AN:$BC,16,0)</f>
        <v>0</v>
      </c>
      <c r="J321" s="4">
        <f>VLOOKUP($G321,CLT!$AN:$BC,15,0)</f>
        <v>0</v>
      </c>
      <c r="K321" s="4">
        <f>VLOOKUP(B321,CRITF!F:R,13,0)</f>
        <v>0</v>
      </c>
      <c r="L321" s="34">
        <f>VLOOKUP($B321,BJEU!$A:$E,5,0)</f>
        <v>0</v>
      </c>
      <c r="M321" s="4">
        <f>VLOOKUP(B321,GPX!$A:$AG,33,0)</f>
        <v>0</v>
      </c>
      <c r="N321" s="4">
        <f>VLOOKUP(B321,FRANCE!$A:$AA,27,0)</f>
        <v>0</v>
      </c>
    </row>
    <row r="322" spans="2:14" ht="15.5" thickTop="1" thickBot="1">
      <c r="B322" t="s">
        <v>926</v>
      </c>
      <c r="C322" s="1" t="s">
        <v>311</v>
      </c>
      <c r="F322" s="49">
        <f t="shared" ref="F322:F347" si="10">IF(H322=0,"",RANK(H322,$H$2:$H$347))</f>
        <v>46</v>
      </c>
      <c r="G322" s="1" t="s">
        <v>311</v>
      </c>
      <c r="H322" s="49">
        <f t="shared" ref="H322:H347" si="11">SUM(I322:N322)</f>
        <v>4</v>
      </c>
      <c r="I322" s="4">
        <f>VLOOKUP($G322,CLT!$AN:$BC,16,0)</f>
        <v>0</v>
      </c>
      <c r="J322" s="4">
        <f>VLOOKUP($G322,CLT!$AN:$BC,15,0)</f>
        <v>0</v>
      </c>
      <c r="K322" s="4">
        <f>VLOOKUP(B322,CRITF!F:R,13,0)</f>
        <v>4</v>
      </c>
      <c r="L322" s="34">
        <f>VLOOKUP($B322,BJEU!$A:$E,5,0)</f>
        <v>0</v>
      </c>
      <c r="M322" s="4">
        <f>VLOOKUP(B322,GPX!$A:$AG,33,0)</f>
        <v>0</v>
      </c>
      <c r="N322" s="4">
        <f>VLOOKUP(B322,FRANCE!$A:$AA,27,0)</f>
        <v>0</v>
      </c>
    </row>
    <row r="323" spans="2:14" ht="15.5" thickTop="1" thickBot="1">
      <c r="B323" t="s">
        <v>927</v>
      </c>
      <c r="C323" s="1" t="s">
        <v>312</v>
      </c>
      <c r="F323" s="49" t="str">
        <f t="shared" si="10"/>
        <v/>
      </c>
      <c r="G323" s="1" t="s">
        <v>312</v>
      </c>
      <c r="H323" s="49">
        <f t="shared" si="11"/>
        <v>0</v>
      </c>
      <c r="I323" s="4">
        <f>VLOOKUP($G323,CLT!$AN:$BC,16,0)</f>
        <v>0</v>
      </c>
      <c r="J323" s="4">
        <f>VLOOKUP($G323,CLT!$AN:$BC,15,0)</f>
        <v>0</v>
      </c>
      <c r="K323" s="4">
        <f>VLOOKUP(B323,CRITF!F:R,13,0)</f>
        <v>0</v>
      </c>
      <c r="L323" s="34">
        <f>VLOOKUP($B323,BJEU!$A:$E,5,0)</f>
        <v>0</v>
      </c>
      <c r="M323" s="4">
        <f>VLOOKUP(B323,GPX!$A:$AG,33,0)</f>
        <v>0</v>
      </c>
      <c r="N323" s="4">
        <f>VLOOKUP(B323,FRANCE!$A:$AA,27,0)</f>
        <v>0</v>
      </c>
    </row>
    <row r="324" spans="2:14" ht="15.5" thickTop="1" thickBot="1">
      <c r="B324" t="s">
        <v>928</v>
      </c>
      <c r="C324" s="1" t="s">
        <v>313</v>
      </c>
      <c r="F324" s="49" t="str">
        <f t="shared" si="10"/>
        <v/>
      </c>
      <c r="G324" s="1" t="s">
        <v>313</v>
      </c>
      <c r="H324" s="49">
        <f t="shared" si="11"/>
        <v>0</v>
      </c>
      <c r="I324" s="4">
        <f>VLOOKUP($G324,CLT!$AN:$BC,16,0)</f>
        <v>0</v>
      </c>
      <c r="J324" s="4">
        <f>VLOOKUP($G324,CLT!$AN:$BC,15,0)</f>
        <v>0</v>
      </c>
      <c r="K324" s="4">
        <f>VLOOKUP(B324,CRITF!F:R,13,0)</f>
        <v>0</v>
      </c>
      <c r="L324" s="34">
        <f>VLOOKUP($B324,BJEU!$A:$E,5,0)</f>
        <v>0</v>
      </c>
      <c r="M324" s="4">
        <f>VLOOKUP(B324,GPX!$A:$AG,33,0)</f>
        <v>0</v>
      </c>
      <c r="N324" s="4">
        <f>VLOOKUP(B324,FRANCE!$A:$AA,27,0)</f>
        <v>0</v>
      </c>
    </row>
    <row r="325" spans="2:14" ht="15.5" thickTop="1" thickBot="1">
      <c r="B325" t="s">
        <v>929</v>
      </c>
      <c r="C325" s="1" t="s">
        <v>314</v>
      </c>
      <c r="F325" s="49" t="str">
        <f t="shared" si="10"/>
        <v/>
      </c>
      <c r="G325" s="1" t="s">
        <v>314</v>
      </c>
      <c r="H325" s="49">
        <f t="shared" si="11"/>
        <v>0</v>
      </c>
      <c r="I325" s="4">
        <f>VLOOKUP($G325,CLT!$AN:$BC,16,0)</f>
        <v>0</v>
      </c>
      <c r="J325" s="4">
        <f>VLOOKUP($G325,CLT!$AN:$BC,15,0)</f>
        <v>0</v>
      </c>
      <c r="K325" s="4">
        <f>VLOOKUP(B325,CRITF!F:R,13,0)</f>
        <v>0</v>
      </c>
      <c r="L325" s="34">
        <f>VLOOKUP($B325,BJEU!$A:$E,5,0)</f>
        <v>0</v>
      </c>
      <c r="M325" s="4">
        <f>VLOOKUP(B325,GPX!$A:$AG,33,0)</f>
        <v>0</v>
      </c>
      <c r="N325" s="4">
        <f>VLOOKUP(B325,FRANCE!$A:$AA,27,0)</f>
        <v>0</v>
      </c>
    </row>
    <row r="326" spans="2:14" ht="15.5" thickTop="1" thickBot="1">
      <c r="B326" t="s">
        <v>930</v>
      </c>
      <c r="C326" s="1" t="s">
        <v>315</v>
      </c>
      <c r="F326" s="49" t="str">
        <f t="shared" si="10"/>
        <v/>
      </c>
      <c r="G326" s="1" t="s">
        <v>315</v>
      </c>
      <c r="H326" s="49">
        <f t="shared" si="11"/>
        <v>0</v>
      </c>
      <c r="I326" s="4">
        <f>VLOOKUP($G326,CLT!$AN:$BC,16,0)</f>
        <v>0</v>
      </c>
      <c r="J326" s="4">
        <f>VLOOKUP($G326,CLT!$AN:$BC,15,0)</f>
        <v>0</v>
      </c>
      <c r="K326" s="4">
        <f>VLOOKUP(B326,CRITF!F:R,13,0)</f>
        <v>0</v>
      </c>
      <c r="L326" s="34">
        <f>VLOOKUP($B326,BJEU!$A:$E,5,0)</f>
        <v>0</v>
      </c>
      <c r="M326" s="4">
        <f>VLOOKUP(B326,GPX!$A:$AG,33,0)</f>
        <v>0</v>
      </c>
      <c r="N326" s="4">
        <f>VLOOKUP(B326,FRANCE!$A:$AA,27,0)</f>
        <v>0</v>
      </c>
    </row>
    <row r="327" spans="2:14" ht="15.5" thickTop="1" thickBot="1">
      <c r="B327" t="s">
        <v>931</v>
      </c>
      <c r="C327" s="1" t="s">
        <v>316</v>
      </c>
      <c r="F327" s="49" t="str">
        <f t="shared" si="10"/>
        <v/>
      </c>
      <c r="G327" s="1" t="s">
        <v>316</v>
      </c>
      <c r="H327" s="49">
        <f t="shared" si="11"/>
        <v>0</v>
      </c>
      <c r="I327" s="4">
        <f>VLOOKUP($G327,CLT!$AN:$BC,16,0)</f>
        <v>0</v>
      </c>
      <c r="J327" s="4">
        <f>VLOOKUP($G327,CLT!$AN:$BC,15,0)</f>
        <v>0</v>
      </c>
      <c r="K327" s="4">
        <f>VLOOKUP(B327,CRITF!F:R,13,0)</f>
        <v>0</v>
      </c>
      <c r="L327" s="34">
        <f>VLOOKUP($B327,BJEU!$A:$E,5,0)</f>
        <v>0</v>
      </c>
      <c r="M327" s="4">
        <f>VLOOKUP(B327,GPX!$A:$AG,33,0)</f>
        <v>0</v>
      </c>
      <c r="N327" s="4">
        <f>VLOOKUP(B327,FRANCE!$A:$AA,27,0)</f>
        <v>0</v>
      </c>
    </row>
    <row r="328" spans="2:14" ht="15.5" thickTop="1" thickBot="1">
      <c r="B328" t="s">
        <v>932</v>
      </c>
      <c r="C328" s="1" t="s">
        <v>317</v>
      </c>
      <c r="F328" s="49" t="str">
        <f t="shared" si="10"/>
        <v/>
      </c>
      <c r="G328" s="1" t="s">
        <v>317</v>
      </c>
      <c r="H328" s="49">
        <f t="shared" si="11"/>
        <v>0</v>
      </c>
      <c r="I328" s="4">
        <f>VLOOKUP($G328,CLT!$AN:$BC,16,0)</f>
        <v>0</v>
      </c>
      <c r="J328" s="4">
        <f>VLOOKUP($G328,CLT!$AN:$BC,15,0)</f>
        <v>0</v>
      </c>
      <c r="K328" s="4">
        <f>VLOOKUP(B328,CRITF!F:R,13,0)</f>
        <v>0</v>
      </c>
      <c r="L328" s="34">
        <f>VLOOKUP($B328,BJEU!$A:$E,5,0)</f>
        <v>0</v>
      </c>
      <c r="M328" s="4">
        <f>VLOOKUP(B328,GPX!$A:$AG,33,0)</f>
        <v>0</v>
      </c>
      <c r="N328" s="4">
        <f>VLOOKUP(B328,FRANCE!$A:$AA,27,0)</f>
        <v>0</v>
      </c>
    </row>
    <row r="329" spans="2:14" ht="15.5" thickTop="1" thickBot="1">
      <c r="B329" t="s">
        <v>933</v>
      </c>
      <c r="C329" s="1" t="s">
        <v>318</v>
      </c>
      <c r="F329" s="49" t="str">
        <f t="shared" si="10"/>
        <v/>
      </c>
      <c r="G329" s="1" t="s">
        <v>318</v>
      </c>
      <c r="H329" s="49">
        <f t="shared" si="11"/>
        <v>0</v>
      </c>
      <c r="I329" s="4">
        <f>VLOOKUP($G329,CLT!$AN:$BC,16,0)</f>
        <v>0</v>
      </c>
      <c r="J329" s="4">
        <f>VLOOKUP($G329,CLT!$AN:$BC,15,0)</f>
        <v>0</v>
      </c>
      <c r="K329" s="4">
        <f>VLOOKUP(B329,CRITF!F:R,13,0)</f>
        <v>0</v>
      </c>
      <c r="L329" s="34">
        <f>VLOOKUP($B329,BJEU!$A:$E,5,0)</f>
        <v>0</v>
      </c>
      <c r="M329" s="4">
        <f>VLOOKUP(B329,GPX!$A:$AG,33,0)</f>
        <v>0</v>
      </c>
      <c r="N329" s="4">
        <f>VLOOKUP(B329,FRANCE!$A:$AA,27,0)</f>
        <v>0</v>
      </c>
    </row>
    <row r="330" spans="2:14" ht="15.5" thickTop="1" thickBot="1">
      <c r="B330" t="s">
        <v>934</v>
      </c>
      <c r="C330" s="1" t="s">
        <v>319</v>
      </c>
      <c r="F330" s="49">
        <f t="shared" si="10"/>
        <v>39</v>
      </c>
      <c r="G330" s="1" t="s">
        <v>319</v>
      </c>
      <c r="H330" s="49">
        <f t="shared" si="11"/>
        <v>10</v>
      </c>
      <c r="I330" s="4">
        <f>VLOOKUP($G330,CLT!$AN:$BC,16,0)</f>
        <v>0</v>
      </c>
      <c r="J330" s="4">
        <f>VLOOKUP($G330,CLT!$AN:$BC,15,0)</f>
        <v>0</v>
      </c>
      <c r="K330" s="4">
        <f>VLOOKUP(B330,CRITF!F:R,13,0)</f>
        <v>0</v>
      </c>
      <c r="L330" s="34">
        <f>VLOOKUP($B330,BJEU!$A:$E,5,0)</f>
        <v>0</v>
      </c>
      <c r="M330" s="4">
        <f>VLOOKUP(B330,GPX!$A:$AG,33,0)</f>
        <v>10</v>
      </c>
      <c r="N330" s="4">
        <f>VLOOKUP(B330,FRANCE!$A:$AA,27,0)</f>
        <v>0</v>
      </c>
    </row>
    <row r="331" spans="2:14" ht="15.5" thickTop="1" thickBot="1">
      <c r="B331" t="s">
        <v>935</v>
      </c>
      <c r="C331" s="1" t="s">
        <v>320</v>
      </c>
      <c r="F331" s="49" t="str">
        <f t="shared" si="10"/>
        <v/>
      </c>
      <c r="G331" s="1" t="s">
        <v>320</v>
      </c>
      <c r="H331" s="49">
        <f t="shared" si="11"/>
        <v>0</v>
      </c>
      <c r="I331" s="4">
        <f>VLOOKUP($G331,CLT!$AN:$BC,16,0)</f>
        <v>0</v>
      </c>
      <c r="J331" s="4">
        <f>VLOOKUP($G331,CLT!$AN:$BC,15,0)</f>
        <v>0</v>
      </c>
      <c r="K331" s="4">
        <f>VLOOKUP(B331,CRITF!F:R,13,0)</f>
        <v>0</v>
      </c>
      <c r="L331" s="34">
        <f>VLOOKUP($B331,BJEU!$A:$E,5,0)</f>
        <v>0</v>
      </c>
      <c r="M331" s="4">
        <f>VLOOKUP(B331,GPX!$A:$AG,33,0)</f>
        <v>0</v>
      </c>
      <c r="N331" s="4">
        <f>VLOOKUP(B331,FRANCE!$A:$AA,27,0)</f>
        <v>0</v>
      </c>
    </row>
    <row r="332" spans="2:14" ht="15.5" thickTop="1" thickBot="1">
      <c r="B332" t="s">
        <v>936</v>
      </c>
      <c r="C332" s="1" t="s">
        <v>937</v>
      </c>
      <c r="F332" s="49" t="str">
        <f t="shared" si="10"/>
        <v/>
      </c>
      <c r="G332" s="1" t="s">
        <v>937</v>
      </c>
      <c r="H332" s="49">
        <f t="shared" si="11"/>
        <v>0</v>
      </c>
      <c r="I332" s="4">
        <f>VLOOKUP($G332,CLT!$AN:$BC,16,0)</f>
        <v>0</v>
      </c>
      <c r="J332" s="4">
        <f>VLOOKUP($G332,CLT!$AN:$BC,15,0)</f>
        <v>0</v>
      </c>
      <c r="K332" s="4">
        <f>VLOOKUP(B332,CRITF!F:R,13,0)</f>
        <v>0</v>
      </c>
      <c r="L332" s="34">
        <f>VLOOKUP($B332,BJEU!$A:$E,5,0)</f>
        <v>0</v>
      </c>
      <c r="M332" s="4">
        <f>VLOOKUP(B332,GPX!$A:$AG,33,0)</f>
        <v>0</v>
      </c>
      <c r="N332" s="4">
        <f>VLOOKUP(B332,FRANCE!$A:$AA,27,0)</f>
        <v>0</v>
      </c>
    </row>
    <row r="333" spans="2:14" ht="15.5" thickTop="1" thickBot="1">
      <c r="B333" t="s">
        <v>938</v>
      </c>
      <c r="C333" s="1" t="s">
        <v>321</v>
      </c>
      <c r="F333" s="49" t="str">
        <f t="shared" si="10"/>
        <v/>
      </c>
      <c r="G333" s="1" t="s">
        <v>321</v>
      </c>
      <c r="H333" s="49">
        <f t="shared" si="11"/>
        <v>0</v>
      </c>
      <c r="I333" s="4">
        <f>VLOOKUP($G333,CLT!$AN:$BC,16,0)</f>
        <v>0</v>
      </c>
      <c r="J333" s="4">
        <f>VLOOKUP($G333,CLT!$AN:$BC,15,0)</f>
        <v>0</v>
      </c>
      <c r="K333" s="4">
        <f>VLOOKUP(B333,CRITF!F:R,13,0)</f>
        <v>0</v>
      </c>
      <c r="L333" s="34">
        <f>VLOOKUP($B333,BJEU!$A:$E,5,0)</f>
        <v>0</v>
      </c>
      <c r="M333" s="4">
        <f>VLOOKUP(B333,GPX!$A:$AG,33,0)</f>
        <v>0</v>
      </c>
      <c r="N333" s="4">
        <f>VLOOKUP(B333,FRANCE!$A:$AA,27,0)</f>
        <v>0</v>
      </c>
    </row>
    <row r="334" spans="2:14" ht="15.5" thickTop="1" thickBot="1">
      <c r="B334" t="s">
        <v>939</v>
      </c>
      <c r="C334" s="1" t="s">
        <v>322</v>
      </c>
      <c r="F334" s="49" t="str">
        <f t="shared" si="10"/>
        <v/>
      </c>
      <c r="G334" s="1" t="s">
        <v>322</v>
      </c>
      <c r="H334" s="49">
        <f t="shared" si="11"/>
        <v>0</v>
      </c>
      <c r="I334" s="4">
        <f>VLOOKUP($G334,CLT!$AN:$BC,16,0)</f>
        <v>0</v>
      </c>
      <c r="J334" s="4">
        <f>VLOOKUP($G334,CLT!$AN:$BC,15,0)</f>
        <v>0</v>
      </c>
      <c r="K334" s="4">
        <f>VLOOKUP(B334,CRITF!F:R,13,0)</f>
        <v>0</v>
      </c>
      <c r="L334" s="34">
        <f>VLOOKUP($B334,BJEU!$A:$E,5,0)</f>
        <v>0</v>
      </c>
      <c r="M334" s="4">
        <f>VLOOKUP(B334,GPX!$A:$AG,33,0)</f>
        <v>0</v>
      </c>
      <c r="N334" s="4">
        <f>VLOOKUP(B334,FRANCE!$A:$AA,27,0)</f>
        <v>0</v>
      </c>
    </row>
    <row r="335" spans="2:14" ht="15.5" thickTop="1" thickBot="1">
      <c r="B335" t="s">
        <v>940</v>
      </c>
      <c r="C335" s="1" t="s">
        <v>323</v>
      </c>
      <c r="F335" s="49" t="str">
        <f t="shared" si="10"/>
        <v/>
      </c>
      <c r="G335" s="1" t="s">
        <v>323</v>
      </c>
      <c r="H335" s="49">
        <f t="shared" si="11"/>
        <v>0</v>
      </c>
      <c r="I335" s="4">
        <f>VLOOKUP($G335,CLT!$AN:$BC,16,0)</f>
        <v>0</v>
      </c>
      <c r="J335" s="4">
        <f>VLOOKUP($G335,CLT!$AN:$BC,15,0)</f>
        <v>0</v>
      </c>
      <c r="K335" s="4">
        <f>VLOOKUP(B335,CRITF!F:R,13,0)</f>
        <v>0</v>
      </c>
      <c r="L335" s="34">
        <f>VLOOKUP($B335,BJEU!$A:$E,5,0)</f>
        <v>0</v>
      </c>
      <c r="M335" s="4">
        <f>VLOOKUP(B335,GPX!$A:$AG,33,0)</f>
        <v>0</v>
      </c>
      <c r="N335" s="4">
        <f>VLOOKUP(B335,FRANCE!$A:$AA,27,0)</f>
        <v>0</v>
      </c>
    </row>
    <row r="336" spans="2:14" ht="15.5" thickTop="1" thickBot="1">
      <c r="B336" t="s">
        <v>941</v>
      </c>
      <c r="C336" s="1" t="s">
        <v>324</v>
      </c>
      <c r="F336" s="49" t="str">
        <f t="shared" si="10"/>
        <v/>
      </c>
      <c r="G336" s="1" t="s">
        <v>324</v>
      </c>
      <c r="H336" s="49">
        <f t="shared" si="11"/>
        <v>0</v>
      </c>
      <c r="I336" s="4">
        <f>VLOOKUP($G336,CLT!$AN:$BC,16,0)</f>
        <v>0</v>
      </c>
      <c r="J336" s="4">
        <f>VLOOKUP($G336,CLT!$AN:$BC,15,0)</f>
        <v>0</v>
      </c>
      <c r="K336" s="4">
        <f>VLOOKUP(B336,CRITF!F:R,13,0)</f>
        <v>0</v>
      </c>
      <c r="L336" s="34">
        <f>VLOOKUP($B336,BJEU!$A:$E,5,0)</f>
        <v>0</v>
      </c>
      <c r="M336" s="4">
        <f>VLOOKUP(B336,GPX!$A:$AG,33,0)</f>
        <v>0</v>
      </c>
      <c r="N336" s="4">
        <f>VLOOKUP(B336,FRANCE!$A:$AA,27,0)</f>
        <v>0</v>
      </c>
    </row>
    <row r="337" spans="2:14" ht="15.5" thickTop="1" thickBot="1">
      <c r="B337" t="s">
        <v>942</v>
      </c>
      <c r="C337" s="1" t="s">
        <v>325</v>
      </c>
      <c r="F337" s="49" t="str">
        <f t="shared" si="10"/>
        <v/>
      </c>
      <c r="G337" s="1" t="s">
        <v>325</v>
      </c>
      <c r="H337" s="49">
        <f t="shared" si="11"/>
        <v>0</v>
      </c>
      <c r="I337" s="4">
        <f>VLOOKUP($G337,CLT!$AN:$BC,16,0)</f>
        <v>0</v>
      </c>
      <c r="J337" s="4">
        <f>VLOOKUP($G337,CLT!$AN:$BC,15,0)</f>
        <v>0</v>
      </c>
      <c r="K337" s="4">
        <f>VLOOKUP(B337,CRITF!F:R,13,0)</f>
        <v>0</v>
      </c>
      <c r="L337" s="34">
        <f>VLOOKUP($B337,BJEU!$A:$E,5,0)</f>
        <v>0</v>
      </c>
      <c r="M337" s="4">
        <f>VLOOKUP(B337,GPX!$A:$AG,33,0)</f>
        <v>0</v>
      </c>
      <c r="N337" s="4">
        <f>VLOOKUP(B337,FRANCE!$A:$AA,27,0)</f>
        <v>0</v>
      </c>
    </row>
    <row r="338" spans="2:14" ht="15.5" thickTop="1" thickBot="1">
      <c r="B338" t="s">
        <v>943</v>
      </c>
      <c r="C338" s="1" t="s">
        <v>326</v>
      </c>
      <c r="F338" s="49">
        <f t="shared" si="10"/>
        <v>37</v>
      </c>
      <c r="G338" s="1" t="s">
        <v>326</v>
      </c>
      <c r="H338" s="49">
        <f t="shared" si="11"/>
        <v>14</v>
      </c>
      <c r="I338" s="4">
        <f>VLOOKUP($G338,CLT!$AN:$BC,16,0)</f>
        <v>0</v>
      </c>
      <c r="J338" s="4">
        <f>VLOOKUP($G338,CLT!$AN:$BC,15,0)</f>
        <v>0</v>
      </c>
      <c r="K338" s="4">
        <f>VLOOKUP(B338,CRITF!F:R,13,0)</f>
        <v>14</v>
      </c>
      <c r="L338" s="34">
        <f>VLOOKUP($B338,BJEU!$A:$E,5,0)</f>
        <v>0</v>
      </c>
      <c r="M338" s="4">
        <f>VLOOKUP(B338,GPX!$A:$AG,33,0)</f>
        <v>0</v>
      </c>
      <c r="N338" s="4">
        <f>VLOOKUP(B338,FRANCE!$A:$AA,27,0)</f>
        <v>0</v>
      </c>
    </row>
    <row r="339" spans="2:14" ht="15.5" thickTop="1" thickBot="1">
      <c r="B339" t="s">
        <v>944</v>
      </c>
      <c r="C339" s="1" t="s">
        <v>327</v>
      </c>
      <c r="F339" s="49" t="str">
        <f t="shared" si="10"/>
        <v/>
      </c>
      <c r="G339" s="1" t="s">
        <v>327</v>
      </c>
      <c r="H339" s="49">
        <f t="shared" si="11"/>
        <v>0</v>
      </c>
      <c r="I339" s="4">
        <f>VLOOKUP($G339,CLT!$AN:$BC,16,0)</f>
        <v>0</v>
      </c>
      <c r="J339" s="4">
        <f>VLOOKUP($G339,CLT!$AN:$BC,15,0)</f>
        <v>0</v>
      </c>
      <c r="K339" s="4">
        <f>VLOOKUP(B339,CRITF!F:R,13,0)</f>
        <v>0</v>
      </c>
      <c r="L339" s="34">
        <f>VLOOKUP($B339,BJEU!$A:$E,5,0)</f>
        <v>0</v>
      </c>
      <c r="M339" s="4">
        <f>VLOOKUP(B339,GPX!$A:$AG,33,0)</f>
        <v>0</v>
      </c>
      <c r="N339" s="4">
        <f>VLOOKUP(B339,FRANCE!$A:$AA,27,0)</f>
        <v>0</v>
      </c>
    </row>
    <row r="340" spans="2:14" ht="15.5" thickTop="1" thickBot="1">
      <c r="B340" t="s">
        <v>945</v>
      </c>
      <c r="C340" s="1" t="s">
        <v>11</v>
      </c>
      <c r="F340" s="49" t="str">
        <f t="shared" si="10"/>
        <v/>
      </c>
      <c r="G340" s="1" t="s">
        <v>11</v>
      </c>
      <c r="H340" s="49">
        <f t="shared" si="11"/>
        <v>0</v>
      </c>
      <c r="I340" s="4">
        <f>VLOOKUP($G340,CLT!$AN:$BC,16,0)</f>
        <v>0</v>
      </c>
      <c r="J340" s="4">
        <f>VLOOKUP($G340,CLT!$AN:$BC,15,0)</f>
        <v>0</v>
      </c>
      <c r="K340" s="4">
        <f>VLOOKUP(B340,CRITF!F:R,13,0)</f>
        <v>0</v>
      </c>
      <c r="L340" s="34">
        <f>VLOOKUP($B340,BJEU!$A:$E,5,0)</f>
        <v>0</v>
      </c>
      <c r="M340" s="4">
        <f>VLOOKUP(B340,GPX!$A:$AG,33,0)</f>
        <v>0</v>
      </c>
      <c r="N340" s="4">
        <f>VLOOKUP(B340,FRANCE!$A:$AA,27,0)</f>
        <v>0</v>
      </c>
    </row>
    <row r="341" spans="2:14" ht="15.5" thickTop="1" thickBot="1">
      <c r="B341" t="s">
        <v>946</v>
      </c>
      <c r="C341" s="1" t="s">
        <v>328</v>
      </c>
      <c r="F341" s="49" t="str">
        <f t="shared" si="10"/>
        <v/>
      </c>
      <c r="G341" s="1" t="s">
        <v>328</v>
      </c>
      <c r="H341" s="49">
        <f t="shared" si="11"/>
        <v>0</v>
      </c>
      <c r="I341" s="4">
        <f>VLOOKUP($G341,CLT!$AN:$BC,16,0)</f>
        <v>0</v>
      </c>
      <c r="J341" s="4">
        <f>VLOOKUP($G341,CLT!$AN:$BC,15,0)</f>
        <v>0</v>
      </c>
      <c r="K341" s="4">
        <f>VLOOKUP(B341,CRITF!F:R,13,0)</f>
        <v>0</v>
      </c>
      <c r="L341" s="34">
        <f>VLOOKUP($B341,BJEU!$A:$E,5,0)</f>
        <v>0</v>
      </c>
      <c r="M341" s="4">
        <f>VLOOKUP(B341,GPX!$A:$AG,33,0)</f>
        <v>0</v>
      </c>
      <c r="N341" s="4">
        <f>VLOOKUP(B341,FRANCE!$A:$AA,27,0)</f>
        <v>0</v>
      </c>
    </row>
    <row r="342" spans="2:14" ht="15.5" thickTop="1" thickBot="1">
      <c r="B342" t="s">
        <v>947</v>
      </c>
      <c r="C342" s="1" t="s">
        <v>329</v>
      </c>
      <c r="F342" s="49" t="str">
        <f t="shared" si="10"/>
        <v/>
      </c>
      <c r="G342" s="1" t="s">
        <v>329</v>
      </c>
      <c r="H342" s="49">
        <f t="shared" si="11"/>
        <v>0</v>
      </c>
      <c r="I342" s="4">
        <f>VLOOKUP($G342,CLT!$AN:$BC,16,0)</f>
        <v>0</v>
      </c>
      <c r="J342" s="4">
        <f>VLOOKUP($G342,CLT!$AN:$BC,15,0)</f>
        <v>0</v>
      </c>
      <c r="K342" s="4">
        <f>VLOOKUP(B342,CRITF!F:R,13,0)</f>
        <v>0</v>
      </c>
      <c r="L342" s="34">
        <f>VLOOKUP($B342,BJEU!$A:$E,5,0)</f>
        <v>0</v>
      </c>
      <c r="M342" s="4">
        <f>VLOOKUP(B342,GPX!$A:$AG,33,0)</f>
        <v>0</v>
      </c>
      <c r="N342" s="4">
        <f>VLOOKUP(B342,FRANCE!$A:$AA,27,0)</f>
        <v>0</v>
      </c>
    </row>
    <row r="343" spans="2:14" ht="15.5" thickTop="1" thickBot="1">
      <c r="B343" t="s">
        <v>948</v>
      </c>
      <c r="C343" s="1" t="s">
        <v>330</v>
      </c>
      <c r="F343" s="49" t="str">
        <f t="shared" si="10"/>
        <v/>
      </c>
      <c r="G343" s="1" t="s">
        <v>330</v>
      </c>
      <c r="H343" s="49">
        <f t="shared" si="11"/>
        <v>0</v>
      </c>
      <c r="I343" s="4">
        <f>VLOOKUP($G343,CLT!$AN:$BC,16,0)</f>
        <v>0</v>
      </c>
      <c r="J343" s="4">
        <f>VLOOKUP($G343,CLT!$AN:$BC,15,0)</f>
        <v>0</v>
      </c>
      <c r="K343" s="4">
        <f>VLOOKUP(B343,CRITF!F:R,13,0)</f>
        <v>0</v>
      </c>
      <c r="L343" s="34">
        <f>VLOOKUP($B343,BJEU!$A:$E,5,0)</f>
        <v>0</v>
      </c>
      <c r="M343" s="4">
        <f>VLOOKUP(B343,GPX!$A:$AG,33,0)</f>
        <v>0</v>
      </c>
      <c r="N343" s="4">
        <f>VLOOKUP(B343,FRANCE!$A:$AA,27,0)</f>
        <v>0</v>
      </c>
    </row>
    <row r="344" spans="2:14" ht="15.5" thickTop="1" thickBot="1">
      <c r="B344" t="s">
        <v>949</v>
      </c>
      <c r="C344" s="1" t="s">
        <v>331</v>
      </c>
      <c r="F344" s="49" t="str">
        <f t="shared" si="10"/>
        <v/>
      </c>
      <c r="G344" s="1" t="s">
        <v>331</v>
      </c>
      <c r="H344" s="49">
        <f t="shared" si="11"/>
        <v>0</v>
      </c>
      <c r="I344" s="4">
        <f>VLOOKUP($G344,CLT!$AN:$BC,16,0)</f>
        <v>0</v>
      </c>
      <c r="J344" s="4">
        <f>VLOOKUP($G344,CLT!$AN:$BC,15,0)</f>
        <v>0</v>
      </c>
      <c r="K344" s="4">
        <f>VLOOKUP(B344,CRITF!F:R,13,0)</f>
        <v>0</v>
      </c>
      <c r="L344" s="34">
        <f>VLOOKUP($B344,BJEU!$A:$E,5,0)</f>
        <v>0</v>
      </c>
      <c r="M344" s="4">
        <f>VLOOKUP(B344,GPX!$A:$AG,33,0)</f>
        <v>0</v>
      </c>
      <c r="N344" s="4">
        <f>VLOOKUP(B344,FRANCE!$A:$AA,27,0)</f>
        <v>0</v>
      </c>
    </row>
    <row r="345" spans="2:14" ht="15.5" thickTop="1" thickBot="1">
      <c r="B345" t="s">
        <v>950</v>
      </c>
      <c r="C345" s="1" t="s">
        <v>332</v>
      </c>
      <c r="F345" s="49" t="str">
        <f t="shared" si="10"/>
        <v/>
      </c>
      <c r="G345" s="1" t="s">
        <v>332</v>
      </c>
      <c r="H345" s="49">
        <f t="shared" si="11"/>
        <v>0</v>
      </c>
      <c r="I345" s="4">
        <f>VLOOKUP($G345,CLT!$AN:$BC,16,0)</f>
        <v>0</v>
      </c>
      <c r="J345" s="4">
        <f>VLOOKUP($G345,CLT!$AN:$BC,15,0)</f>
        <v>0</v>
      </c>
      <c r="K345" s="4">
        <f>VLOOKUP(B345,CRITF!F:R,13,0)</f>
        <v>0</v>
      </c>
      <c r="L345" s="34">
        <f>VLOOKUP($B345,BJEU!$A:$E,5,0)</f>
        <v>0</v>
      </c>
      <c r="M345" s="4">
        <f>VLOOKUP(B345,GPX!$A:$AG,33,0)</f>
        <v>0</v>
      </c>
      <c r="N345" s="4">
        <f>VLOOKUP(B345,FRANCE!$A:$AA,27,0)</f>
        <v>0</v>
      </c>
    </row>
    <row r="346" spans="2:14" ht="15.5" thickTop="1" thickBot="1">
      <c r="B346" t="s">
        <v>951</v>
      </c>
      <c r="C346" s="1" t="s">
        <v>333</v>
      </c>
      <c r="F346" s="49" t="str">
        <f t="shared" si="10"/>
        <v/>
      </c>
      <c r="G346" s="1" t="s">
        <v>333</v>
      </c>
      <c r="H346" s="49">
        <f t="shared" si="11"/>
        <v>0</v>
      </c>
      <c r="I346" s="4">
        <f>VLOOKUP($G346,CLT!$AN:$BC,16,0)</f>
        <v>0</v>
      </c>
      <c r="J346" s="4">
        <f>VLOOKUP($G346,CLT!$AN:$BC,15,0)</f>
        <v>0</v>
      </c>
      <c r="K346" s="4">
        <f>VLOOKUP(B346,CRITF!F:R,13,0)</f>
        <v>0</v>
      </c>
      <c r="L346" s="34">
        <f>VLOOKUP($B346,BJEU!$A:$E,5,0)</f>
        <v>0</v>
      </c>
      <c r="M346" s="4">
        <f>VLOOKUP(B346,GPX!$A:$AG,33,0)</f>
        <v>0</v>
      </c>
      <c r="N346" s="4">
        <f>VLOOKUP(B346,FRANCE!$A:$AA,27,0)</f>
        <v>0</v>
      </c>
    </row>
    <row r="347" spans="2:14" ht="15.5" thickTop="1" thickBot="1">
      <c r="B347" t="s">
        <v>952</v>
      </c>
      <c r="C347" s="1" t="s">
        <v>334</v>
      </c>
      <c r="F347" s="49" t="str">
        <f t="shared" si="10"/>
        <v/>
      </c>
      <c r="G347" s="1" t="s">
        <v>334</v>
      </c>
      <c r="H347" s="49">
        <f t="shared" si="11"/>
        <v>0</v>
      </c>
      <c r="I347" s="4">
        <f>VLOOKUP($G347,CLT!$AN:$BC,16,0)</f>
        <v>0</v>
      </c>
      <c r="J347" s="4">
        <f>VLOOKUP($G347,CLT!$AN:$BC,15,0)</f>
        <v>0</v>
      </c>
      <c r="K347" s="4">
        <f>VLOOKUP(B347,CRITF!F:R,13,0)</f>
        <v>0</v>
      </c>
      <c r="L347" s="34">
        <f>VLOOKUP($B347,BJEU!$A:$E,5,0)</f>
        <v>0</v>
      </c>
      <c r="M347" s="4">
        <f>VLOOKUP(B347,GPX!$A:$AG,33,0)</f>
        <v>0</v>
      </c>
      <c r="N347" s="4">
        <f>VLOOKUP(B347,FRANCE!$A:$AA,27,0)</f>
        <v>0</v>
      </c>
    </row>
    <row r="348" spans="2:14" ht="15" thickTop="1"/>
  </sheetData>
  <sortState xmlns:xlrd2="http://schemas.microsoft.com/office/spreadsheetml/2017/richdata2" ref="B2:C347">
    <sortCondition ref="C2:C347"/>
  </sortState>
  <conditionalFormatting sqref="H2:H347">
    <cfRule type="cellIs" dxfId="46" priority="2" operator="greaterThan">
      <formula>0</formula>
    </cfRule>
  </conditionalFormatting>
  <conditionalFormatting sqref="H2:N347">
    <cfRule type="cellIs" dxfId="45" priority="14" operator="greaterThan">
      <formula>0</formula>
    </cfRule>
  </conditionalFormatting>
  <conditionalFormatting sqref="I2:J347">
    <cfRule type="cellIs" dxfId="4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937B-82DC-4B95-A24E-7CF72E9F5785}">
  <dimension ref="B5:B10"/>
  <sheetViews>
    <sheetView zoomScale="205" zoomScaleNormal="205" workbookViewId="0">
      <selection activeCell="B11" sqref="B11"/>
    </sheetView>
  </sheetViews>
  <sheetFormatPr baseColWidth="10" defaultColWidth="11.54296875" defaultRowHeight="14.5"/>
  <cols>
    <col min="1" max="16384" width="11.54296875" style="118"/>
  </cols>
  <sheetData>
    <row r="5" spans="2:2">
      <c r="B5" s="118" t="s">
        <v>1605</v>
      </c>
    </row>
    <row r="6" spans="2:2">
      <c r="B6" s="118" t="s">
        <v>1603</v>
      </c>
    </row>
    <row r="7" spans="2:2">
      <c r="B7" s="118" t="s">
        <v>1606</v>
      </c>
    </row>
    <row r="8" spans="2:2">
      <c r="B8" s="118" t="s">
        <v>1604</v>
      </c>
    </row>
    <row r="9" spans="2:2">
      <c r="B9" s="118" t="s">
        <v>1607</v>
      </c>
    </row>
    <row r="10" spans="2:2">
      <c r="B10" s="118" t="s">
        <v>1608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231D-7C53-44ED-B929-EFF61BC56446}">
  <sheetPr>
    <tabColor rgb="FFC00000"/>
  </sheetPr>
  <dimension ref="A1:X371"/>
  <sheetViews>
    <sheetView showZeros="0" zoomScale="130" zoomScaleNormal="130" workbookViewId="0">
      <pane ySplit="3" topLeftCell="A118" activePane="bottomLeft" state="frozen"/>
      <selection pane="bottomLeft" activeCell="C125" sqref="C125"/>
    </sheetView>
  </sheetViews>
  <sheetFormatPr baseColWidth="10" defaultColWidth="11.54296875" defaultRowHeight="12.5" outlineLevelCol="1"/>
  <cols>
    <col min="1" max="1" width="9" style="17" bestFit="1" customWidth="1"/>
    <col min="2" max="2" width="36" style="33" bestFit="1" customWidth="1"/>
    <col min="3" max="4" width="4.81640625" style="23" customWidth="1"/>
    <col min="5" max="5" width="11.453125" style="23" bestFit="1" customWidth="1"/>
    <col min="6" max="6" width="4" style="23" customWidth="1"/>
    <col min="7" max="7" width="1.81640625" style="58" customWidth="1"/>
    <col min="8" max="16" width="5.81640625" style="23" customWidth="1" outlineLevel="1"/>
    <col min="17" max="17" width="8.08984375" style="23" customWidth="1" outlineLevel="1"/>
    <col min="18" max="23" width="6.453125" style="23" customWidth="1" outlineLevel="1"/>
    <col min="24" max="24" width="11.54296875" style="23" customWidth="1"/>
    <col min="25" max="38" width="11.54296875" style="17" customWidth="1"/>
    <col min="39" max="16384" width="11.54296875" style="17"/>
  </cols>
  <sheetData>
    <row r="1" spans="1:23" ht="13" thickBot="1">
      <c r="A1" s="17">
        <v>1</v>
      </c>
      <c r="B1" s="33">
        <v>2</v>
      </c>
      <c r="C1" s="23">
        <v>3</v>
      </c>
      <c r="D1" s="23">
        <v>4</v>
      </c>
      <c r="F1" s="96" t="s">
        <v>577</v>
      </c>
      <c r="W1" s="120" t="s">
        <v>1180</v>
      </c>
    </row>
    <row r="2" spans="1:23" ht="14" thickTop="1" thickBot="1">
      <c r="C2" s="213" t="s">
        <v>399</v>
      </c>
      <c r="D2" s="214"/>
      <c r="E2" s="27" t="s">
        <v>400</v>
      </c>
      <c r="H2" s="113" t="s">
        <v>336</v>
      </c>
      <c r="I2" s="114" t="s">
        <v>341</v>
      </c>
      <c r="J2" s="113" t="s">
        <v>337</v>
      </c>
      <c r="K2" s="114" t="s">
        <v>342</v>
      </c>
      <c r="L2" s="113" t="s">
        <v>338</v>
      </c>
      <c r="M2" s="114" t="s">
        <v>344</v>
      </c>
      <c r="N2" s="113" t="s">
        <v>339</v>
      </c>
      <c r="O2" s="114" t="s">
        <v>343</v>
      </c>
      <c r="P2" s="113" t="s">
        <v>1078</v>
      </c>
      <c r="Q2" s="114" t="s">
        <v>1079</v>
      </c>
      <c r="R2" s="112">
        <v>7</v>
      </c>
      <c r="S2" s="112">
        <v>6</v>
      </c>
      <c r="T2" s="112">
        <v>5</v>
      </c>
      <c r="U2" s="112">
        <v>4</v>
      </c>
      <c r="V2" s="112">
        <v>3</v>
      </c>
      <c r="W2" s="112">
        <v>2</v>
      </c>
    </row>
    <row r="3" spans="1:23" ht="13.5" thickTop="1" thickBot="1">
      <c r="C3" s="31" t="s">
        <v>401</v>
      </c>
      <c r="D3" s="31" t="s">
        <v>402</v>
      </c>
      <c r="E3" s="23">
        <f>IF(AD4=1,64,IF(AD4=2,58,IF(AD4=3,52,IF(AD4=4,46,IF(AD4=5,40,0)))))</f>
        <v>0</v>
      </c>
      <c r="G3" s="17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23" ht="13.5" thickTop="1" thickBot="1">
      <c r="A4" s="17" t="s">
        <v>591</v>
      </c>
      <c r="B4" s="33" t="s">
        <v>350</v>
      </c>
      <c r="C4" s="28">
        <f>SUM(H4:Q4)</f>
        <v>0</v>
      </c>
      <c r="D4" s="29"/>
      <c r="E4" s="32">
        <f>C4+D4</f>
        <v>0</v>
      </c>
      <c r="F4" s="112">
        <f>RANK(C4,C$4:C$349)</f>
        <v>11</v>
      </c>
      <c r="G4" s="111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23" ht="13.5" thickTop="1" thickBot="1">
      <c r="A5" s="17" t="s">
        <v>592</v>
      </c>
      <c r="B5" s="33" t="s">
        <v>21</v>
      </c>
      <c r="C5" s="28">
        <f t="shared" ref="C5:C68" si="0">SUM(H5:Q5)</f>
        <v>0</v>
      </c>
      <c r="D5" s="29"/>
      <c r="E5" s="32">
        <f t="shared" ref="E5:E68" si="1">C5+D5</f>
        <v>0</v>
      </c>
      <c r="F5" s="112">
        <f t="shared" ref="F5:F68" si="2">RANK(C5,C$4:C$349)</f>
        <v>11</v>
      </c>
      <c r="G5" s="116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1:23" ht="13.5" thickTop="1" thickBot="1">
      <c r="A6" s="17" t="s">
        <v>593</v>
      </c>
      <c r="B6" s="33" t="s">
        <v>34</v>
      </c>
      <c r="C6" s="28">
        <f t="shared" si="0"/>
        <v>0</v>
      </c>
      <c r="D6" s="29"/>
      <c r="E6" s="32">
        <f t="shared" si="1"/>
        <v>0</v>
      </c>
      <c r="F6" s="112">
        <f t="shared" si="2"/>
        <v>11</v>
      </c>
      <c r="G6" s="17"/>
      <c r="H6" s="115"/>
      <c r="I6" s="115"/>
      <c r="J6" s="115"/>
      <c r="K6" s="115"/>
      <c r="L6" s="115"/>
      <c r="M6" s="115"/>
      <c r="N6" s="115"/>
      <c r="O6" s="115"/>
      <c r="P6" s="115"/>
      <c r="Q6" s="115"/>
    </row>
    <row r="7" spans="1:23" ht="13.5" thickTop="1" thickBot="1">
      <c r="A7" s="17" t="s">
        <v>594</v>
      </c>
      <c r="B7" s="33" t="s">
        <v>538</v>
      </c>
      <c r="C7" s="28">
        <f t="shared" si="0"/>
        <v>0</v>
      </c>
      <c r="D7" s="29"/>
      <c r="E7" s="32">
        <f t="shared" si="1"/>
        <v>0</v>
      </c>
      <c r="F7" s="112">
        <f t="shared" si="2"/>
        <v>11</v>
      </c>
      <c r="G7" s="17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23" ht="13.5" thickTop="1" thickBot="1">
      <c r="A8" s="17" t="s">
        <v>595</v>
      </c>
      <c r="B8" s="33" t="s">
        <v>35</v>
      </c>
      <c r="C8" s="28">
        <f t="shared" si="0"/>
        <v>0</v>
      </c>
      <c r="D8" s="29"/>
      <c r="E8" s="32">
        <f t="shared" si="1"/>
        <v>0</v>
      </c>
      <c r="F8" s="112">
        <f t="shared" si="2"/>
        <v>11</v>
      </c>
      <c r="G8" s="17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23" ht="13.5" thickTop="1" thickBot="1">
      <c r="A9" s="17" t="s">
        <v>596</v>
      </c>
      <c r="B9" s="33" t="s">
        <v>36</v>
      </c>
      <c r="C9" s="28">
        <f t="shared" si="0"/>
        <v>0</v>
      </c>
      <c r="D9" s="29"/>
      <c r="E9" s="32">
        <f t="shared" si="1"/>
        <v>0</v>
      </c>
      <c r="F9" s="112">
        <f t="shared" si="2"/>
        <v>11</v>
      </c>
      <c r="G9" s="17"/>
      <c r="H9" s="115"/>
      <c r="I9" s="115"/>
      <c r="J9" s="115"/>
      <c r="K9" s="115"/>
      <c r="L9" s="115"/>
      <c r="M9" s="115"/>
      <c r="N9" s="115"/>
      <c r="O9" s="115"/>
      <c r="P9" s="115"/>
      <c r="Q9" s="115"/>
    </row>
    <row r="10" spans="1:23" ht="13.5" thickTop="1" thickBot="1">
      <c r="A10" s="17" t="s">
        <v>597</v>
      </c>
      <c r="B10" s="33" t="s">
        <v>37</v>
      </c>
      <c r="C10" s="28">
        <f t="shared" si="0"/>
        <v>0</v>
      </c>
      <c r="D10" s="29"/>
      <c r="E10" s="32">
        <f t="shared" si="1"/>
        <v>0</v>
      </c>
      <c r="F10" s="112">
        <f t="shared" si="2"/>
        <v>11</v>
      </c>
      <c r="G10" s="17"/>
      <c r="H10" s="115"/>
      <c r="I10" s="115"/>
      <c r="J10" s="115"/>
      <c r="K10" s="115"/>
      <c r="L10" s="115"/>
      <c r="M10" s="115"/>
      <c r="N10" s="115"/>
      <c r="O10" s="115"/>
      <c r="P10" s="115"/>
      <c r="Q10" s="115"/>
    </row>
    <row r="11" spans="1:23" ht="13.5" thickTop="1" thickBot="1">
      <c r="A11" s="17" t="s">
        <v>598</v>
      </c>
      <c r="B11" s="33" t="s">
        <v>38</v>
      </c>
      <c r="C11" s="28">
        <f t="shared" si="0"/>
        <v>0</v>
      </c>
      <c r="D11" s="29"/>
      <c r="E11" s="32">
        <f t="shared" si="1"/>
        <v>0</v>
      </c>
      <c r="F11" s="112">
        <f t="shared" si="2"/>
        <v>11</v>
      </c>
      <c r="G11" s="17"/>
      <c r="H11" s="115"/>
      <c r="I11" s="115"/>
      <c r="J11" s="115"/>
      <c r="K11" s="115"/>
      <c r="L11" s="115"/>
      <c r="M11" s="115"/>
      <c r="N11" s="115"/>
      <c r="O11" s="115"/>
      <c r="P11" s="115"/>
      <c r="Q11" s="115"/>
    </row>
    <row r="12" spans="1:23" ht="13.5" thickTop="1" thickBot="1">
      <c r="A12" s="17" t="s">
        <v>599</v>
      </c>
      <c r="B12" s="33" t="s">
        <v>39</v>
      </c>
      <c r="C12" s="28">
        <f t="shared" si="0"/>
        <v>0</v>
      </c>
      <c r="D12" s="29"/>
      <c r="E12" s="32">
        <f t="shared" si="1"/>
        <v>0</v>
      </c>
      <c r="F12" s="112">
        <f t="shared" si="2"/>
        <v>11</v>
      </c>
      <c r="G12" s="17"/>
      <c r="H12" s="115"/>
      <c r="I12" s="115"/>
      <c r="J12" s="115"/>
      <c r="K12" s="115"/>
      <c r="L12" s="115"/>
      <c r="M12" s="115"/>
      <c r="N12" s="115"/>
      <c r="O12" s="115"/>
      <c r="P12" s="115"/>
      <c r="Q12" s="115"/>
    </row>
    <row r="13" spans="1:23" ht="13.5" thickTop="1" thickBot="1">
      <c r="A13" s="17" t="s">
        <v>600</v>
      </c>
      <c r="B13" s="33" t="s">
        <v>41</v>
      </c>
      <c r="C13" s="28">
        <f t="shared" si="0"/>
        <v>0</v>
      </c>
      <c r="D13" s="29"/>
      <c r="E13" s="32">
        <f t="shared" si="1"/>
        <v>0</v>
      </c>
      <c r="F13" s="112">
        <f t="shared" si="2"/>
        <v>11</v>
      </c>
      <c r="G13" s="17"/>
      <c r="H13" s="115"/>
      <c r="I13" s="115"/>
      <c r="J13" s="115"/>
      <c r="K13" s="115"/>
      <c r="L13" s="115"/>
      <c r="M13" s="115"/>
      <c r="N13" s="115"/>
      <c r="O13" s="115"/>
      <c r="P13" s="115"/>
      <c r="Q13" s="115"/>
    </row>
    <row r="14" spans="1:23" ht="13.5" thickTop="1" thickBot="1">
      <c r="A14" s="17" t="s">
        <v>601</v>
      </c>
      <c r="B14" s="33" t="s">
        <v>42</v>
      </c>
      <c r="C14" s="28">
        <f t="shared" si="0"/>
        <v>0</v>
      </c>
      <c r="D14" s="29"/>
      <c r="E14" s="32">
        <f t="shared" si="1"/>
        <v>0</v>
      </c>
      <c r="F14" s="112">
        <f t="shared" si="2"/>
        <v>11</v>
      </c>
      <c r="G14" s="17"/>
      <c r="H14" s="115"/>
      <c r="I14" s="115"/>
      <c r="J14" s="115"/>
      <c r="K14" s="115"/>
      <c r="L14" s="115"/>
      <c r="M14" s="115"/>
      <c r="N14" s="115"/>
      <c r="O14" s="115"/>
      <c r="P14" s="115"/>
      <c r="Q14" s="115"/>
    </row>
    <row r="15" spans="1:23" ht="13.5" thickTop="1" thickBot="1">
      <c r="A15" s="17" t="s">
        <v>602</v>
      </c>
      <c r="B15" s="33" t="s">
        <v>43</v>
      </c>
      <c r="C15" s="28">
        <f t="shared" si="0"/>
        <v>0</v>
      </c>
      <c r="D15" s="29"/>
      <c r="E15" s="32">
        <f t="shared" si="1"/>
        <v>0</v>
      </c>
      <c r="F15" s="112">
        <f t="shared" si="2"/>
        <v>11</v>
      </c>
      <c r="G15" s="17"/>
      <c r="H15" s="115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23" ht="13.5" thickTop="1" thickBot="1">
      <c r="A16" s="17" t="s">
        <v>603</v>
      </c>
      <c r="B16" s="33" t="s">
        <v>18</v>
      </c>
      <c r="C16" s="28">
        <f t="shared" si="0"/>
        <v>0</v>
      </c>
      <c r="D16" s="29"/>
      <c r="E16" s="32">
        <f t="shared" si="1"/>
        <v>0</v>
      </c>
      <c r="F16" s="112">
        <f t="shared" si="2"/>
        <v>11</v>
      </c>
      <c r="G16" s="17"/>
      <c r="H16" s="115"/>
      <c r="I16" s="115"/>
      <c r="J16" s="115"/>
      <c r="K16" s="115"/>
      <c r="L16" s="115"/>
      <c r="M16" s="115"/>
      <c r="N16" s="115"/>
      <c r="O16" s="115"/>
      <c r="P16" s="115"/>
      <c r="Q16" s="115"/>
    </row>
    <row r="17" spans="1:17" ht="13.5" thickTop="1" thickBot="1">
      <c r="A17" s="17" t="s">
        <v>604</v>
      </c>
      <c r="B17" s="33" t="s">
        <v>44</v>
      </c>
      <c r="C17" s="28">
        <f t="shared" si="0"/>
        <v>0</v>
      </c>
      <c r="D17" s="29"/>
      <c r="E17" s="32">
        <f t="shared" si="1"/>
        <v>0</v>
      </c>
      <c r="F17" s="112">
        <f t="shared" si="2"/>
        <v>11</v>
      </c>
      <c r="G17" s="17"/>
      <c r="H17" s="115"/>
      <c r="I17" s="115"/>
      <c r="J17" s="115"/>
      <c r="K17" s="115"/>
      <c r="L17" s="115"/>
      <c r="M17" s="115"/>
      <c r="N17" s="115"/>
      <c r="O17" s="115"/>
      <c r="P17" s="115"/>
      <c r="Q17" s="115"/>
    </row>
    <row r="18" spans="1:17" ht="13.5" thickTop="1" thickBot="1">
      <c r="A18" s="17" t="s">
        <v>605</v>
      </c>
      <c r="B18" s="33" t="s">
        <v>606</v>
      </c>
      <c r="C18" s="28">
        <f t="shared" si="0"/>
        <v>0</v>
      </c>
      <c r="D18" s="29"/>
      <c r="E18" s="32">
        <f t="shared" si="1"/>
        <v>0</v>
      </c>
      <c r="F18" s="112">
        <f t="shared" si="2"/>
        <v>11</v>
      </c>
      <c r="G18" s="17"/>
      <c r="H18" s="115"/>
      <c r="I18" s="115"/>
      <c r="J18" s="115"/>
      <c r="K18" s="115"/>
      <c r="L18" s="115"/>
      <c r="M18" s="115"/>
      <c r="N18" s="115"/>
      <c r="O18" s="115"/>
      <c r="P18" s="115"/>
      <c r="Q18" s="115"/>
    </row>
    <row r="19" spans="1:17" ht="13.5" thickTop="1" thickBot="1">
      <c r="A19" s="17" t="s">
        <v>607</v>
      </c>
      <c r="B19" s="33" t="s">
        <v>45</v>
      </c>
      <c r="C19" s="28">
        <f t="shared" si="0"/>
        <v>0</v>
      </c>
      <c r="D19" s="29"/>
      <c r="E19" s="32">
        <f t="shared" si="1"/>
        <v>0</v>
      </c>
      <c r="F19" s="112">
        <f t="shared" si="2"/>
        <v>11</v>
      </c>
      <c r="G19" s="17"/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7" ht="13.5" thickTop="1" thickBot="1">
      <c r="A20" s="17" t="s">
        <v>608</v>
      </c>
      <c r="B20" s="33" t="s">
        <v>46</v>
      </c>
      <c r="C20" s="28">
        <f t="shared" si="0"/>
        <v>0</v>
      </c>
      <c r="D20" s="29"/>
      <c r="E20" s="32">
        <f t="shared" si="1"/>
        <v>0</v>
      </c>
      <c r="F20" s="112">
        <f t="shared" si="2"/>
        <v>11</v>
      </c>
      <c r="G20" s="17"/>
      <c r="H20" s="115"/>
      <c r="I20" s="115"/>
      <c r="J20" s="115"/>
      <c r="K20" s="115"/>
      <c r="L20" s="115"/>
      <c r="M20" s="115"/>
      <c r="N20" s="115"/>
      <c r="O20" s="115"/>
      <c r="P20" s="115"/>
      <c r="Q20" s="115"/>
    </row>
    <row r="21" spans="1:17" ht="13.5" thickTop="1" thickBot="1">
      <c r="A21" s="17" t="s">
        <v>609</v>
      </c>
      <c r="B21" s="33" t="s">
        <v>47</v>
      </c>
      <c r="C21" s="28">
        <f t="shared" si="0"/>
        <v>0</v>
      </c>
      <c r="D21" s="29"/>
      <c r="E21" s="32">
        <f t="shared" si="1"/>
        <v>0</v>
      </c>
      <c r="F21" s="112">
        <f t="shared" si="2"/>
        <v>11</v>
      </c>
      <c r="G21" s="17"/>
      <c r="H21" s="115"/>
      <c r="I21" s="115"/>
      <c r="J21" s="115"/>
      <c r="K21" s="115"/>
      <c r="L21" s="115"/>
      <c r="M21" s="115"/>
      <c r="N21" s="115"/>
      <c r="O21" s="115"/>
      <c r="P21" s="115"/>
      <c r="Q21" s="115"/>
    </row>
    <row r="22" spans="1:17" ht="13.5" thickTop="1" thickBot="1">
      <c r="A22" s="17" t="s">
        <v>610</v>
      </c>
      <c r="B22" s="33" t="s">
        <v>48</v>
      </c>
      <c r="C22" s="28">
        <f t="shared" si="0"/>
        <v>0</v>
      </c>
      <c r="D22" s="29"/>
      <c r="E22" s="32">
        <f t="shared" si="1"/>
        <v>0</v>
      </c>
      <c r="F22" s="112">
        <f t="shared" si="2"/>
        <v>11</v>
      </c>
      <c r="G22" s="17"/>
      <c r="H22" s="115"/>
      <c r="I22" s="115"/>
      <c r="J22" s="115"/>
      <c r="K22" s="115"/>
      <c r="L22" s="115"/>
      <c r="M22" s="115"/>
      <c r="N22" s="115"/>
      <c r="O22" s="115"/>
      <c r="P22" s="115"/>
      <c r="Q22" s="115"/>
    </row>
    <row r="23" spans="1:17" ht="13.5" thickTop="1" thickBot="1">
      <c r="A23" s="17" t="s">
        <v>611</v>
      </c>
      <c r="B23" s="33" t="s">
        <v>612</v>
      </c>
      <c r="C23" s="28">
        <f t="shared" si="0"/>
        <v>0</v>
      </c>
      <c r="D23" s="29"/>
      <c r="E23" s="32">
        <f t="shared" si="1"/>
        <v>0</v>
      </c>
      <c r="F23" s="112">
        <f t="shared" si="2"/>
        <v>11</v>
      </c>
      <c r="G23" s="17"/>
      <c r="H23" s="115"/>
      <c r="I23" s="115"/>
      <c r="J23" s="115"/>
      <c r="K23" s="115"/>
      <c r="L23" s="115"/>
      <c r="M23" s="115"/>
      <c r="N23" s="115"/>
      <c r="O23" s="115"/>
      <c r="P23" s="115"/>
      <c r="Q23" s="115"/>
    </row>
    <row r="24" spans="1:17" ht="13.5" thickTop="1" thickBot="1">
      <c r="A24" s="17" t="s">
        <v>613</v>
      </c>
      <c r="B24" s="33" t="s">
        <v>49</v>
      </c>
      <c r="C24" s="28">
        <f t="shared" si="0"/>
        <v>0</v>
      </c>
      <c r="D24" s="29"/>
      <c r="E24" s="32">
        <f t="shared" si="1"/>
        <v>0</v>
      </c>
      <c r="F24" s="112">
        <f t="shared" si="2"/>
        <v>11</v>
      </c>
      <c r="G24" s="17"/>
      <c r="H24" s="115"/>
      <c r="I24" s="115"/>
      <c r="J24" s="115"/>
      <c r="K24" s="115"/>
      <c r="L24" s="115"/>
      <c r="M24" s="115"/>
      <c r="N24" s="115"/>
      <c r="O24" s="115"/>
      <c r="P24" s="115"/>
      <c r="Q24" s="115"/>
    </row>
    <row r="25" spans="1:17" ht="13.5" thickTop="1" thickBot="1">
      <c r="A25" s="17" t="s">
        <v>614</v>
      </c>
      <c r="B25" s="33" t="s">
        <v>50</v>
      </c>
      <c r="C25" s="28">
        <f t="shared" si="0"/>
        <v>0</v>
      </c>
      <c r="D25" s="29"/>
      <c r="E25" s="32">
        <f t="shared" si="1"/>
        <v>0</v>
      </c>
      <c r="F25" s="112">
        <f t="shared" si="2"/>
        <v>11</v>
      </c>
      <c r="G25" s="17"/>
      <c r="H25" s="115"/>
      <c r="I25" s="115"/>
      <c r="J25" s="115"/>
      <c r="K25" s="115"/>
      <c r="L25" s="115"/>
      <c r="M25" s="115"/>
      <c r="N25" s="115"/>
      <c r="O25" s="115"/>
      <c r="P25" s="115"/>
      <c r="Q25" s="115"/>
    </row>
    <row r="26" spans="1:17" ht="13.5" thickTop="1" thickBot="1">
      <c r="A26" s="17" t="s">
        <v>615</v>
      </c>
      <c r="B26" s="33" t="s">
        <v>51</v>
      </c>
      <c r="C26" s="28">
        <f t="shared" si="0"/>
        <v>0</v>
      </c>
      <c r="D26" s="29"/>
      <c r="E26" s="32">
        <f t="shared" si="1"/>
        <v>0</v>
      </c>
      <c r="F26" s="112">
        <f t="shared" si="2"/>
        <v>11</v>
      </c>
      <c r="G26" s="17"/>
      <c r="H26" s="115"/>
      <c r="I26" s="115"/>
      <c r="J26" s="115"/>
      <c r="K26" s="115"/>
      <c r="L26" s="115"/>
      <c r="M26" s="115"/>
      <c r="N26" s="115"/>
      <c r="O26" s="115"/>
      <c r="P26" s="115"/>
      <c r="Q26" s="115"/>
    </row>
    <row r="27" spans="1:17" ht="13.5" thickTop="1" thickBot="1">
      <c r="A27" s="17" t="s">
        <v>616</v>
      </c>
      <c r="B27" s="33" t="s">
        <v>52</v>
      </c>
      <c r="C27" s="28">
        <f t="shared" si="0"/>
        <v>0</v>
      </c>
      <c r="D27" s="29"/>
      <c r="E27" s="32">
        <f t="shared" si="1"/>
        <v>0</v>
      </c>
      <c r="F27" s="112">
        <f t="shared" si="2"/>
        <v>11</v>
      </c>
      <c r="G27" s="17"/>
      <c r="H27" s="115"/>
      <c r="I27" s="115"/>
      <c r="J27" s="115"/>
      <c r="K27" s="115"/>
      <c r="L27" s="115"/>
      <c r="M27" s="115"/>
      <c r="N27" s="115"/>
      <c r="O27" s="115"/>
      <c r="P27" s="115"/>
      <c r="Q27" s="115"/>
    </row>
    <row r="28" spans="1:17" ht="13.5" thickTop="1" thickBot="1">
      <c r="A28" s="17" t="s">
        <v>617</v>
      </c>
      <c r="B28" s="33" t="s">
        <v>53</v>
      </c>
      <c r="C28" s="28">
        <f t="shared" si="0"/>
        <v>0</v>
      </c>
      <c r="D28" s="29"/>
      <c r="E28" s="32">
        <f t="shared" si="1"/>
        <v>0</v>
      </c>
      <c r="F28" s="112">
        <f t="shared" si="2"/>
        <v>11</v>
      </c>
      <c r="G28" s="17"/>
      <c r="H28" s="115"/>
      <c r="I28" s="115"/>
      <c r="J28" s="115"/>
      <c r="K28" s="115"/>
      <c r="L28" s="115"/>
      <c r="M28" s="115"/>
      <c r="N28" s="115"/>
      <c r="O28" s="115"/>
      <c r="P28" s="115"/>
      <c r="Q28" s="115"/>
    </row>
    <row r="29" spans="1:17" ht="13.5" thickTop="1" thickBot="1">
      <c r="A29" s="17" t="s">
        <v>618</v>
      </c>
      <c r="B29" s="33" t="s">
        <v>54</v>
      </c>
      <c r="C29" s="28">
        <f t="shared" si="0"/>
        <v>0</v>
      </c>
      <c r="D29" s="29"/>
      <c r="E29" s="32">
        <f t="shared" si="1"/>
        <v>0</v>
      </c>
      <c r="F29" s="112">
        <f t="shared" si="2"/>
        <v>11</v>
      </c>
      <c r="G29" s="17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13.5" thickTop="1" thickBot="1">
      <c r="A30" s="17" t="s">
        <v>619</v>
      </c>
      <c r="B30" s="33" t="s">
        <v>620</v>
      </c>
      <c r="C30" s="28">
        <f t="shared" si="0"/>
        <v>0</v>
      </c>
      <c r="D30" s="29"/>
      <c r="E30" s="32">
        <f t="shared" si="1"/>
        <v>0</v>
      </c>
      <c r="F30" s="112">
        <f t="shared" si="2"/>
        <v>11</v>
      </c>
      <c r="G30" s="17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ht="13.5" thickTop="1" thickBot="1">
      <c r="A31" s="17" t="s">
        <v>621</v>
      </c>
      <c r="B31" s="33" t="s">
        <v>28</v>
      </c>
      <c r="C31" s="28">
        <f t="shared" si="0"/>
        <v>0</v>
      </c>
      <c r="D31" s="29"/>
      <c r="E31" s="32">
        <f t="shared" si="1"/>
        <v>0</v>
      </c>
      <c r="F31" s="112">
        <f t="shared" si="2"/>
        <v>11</v>
      </c>
      <c r="G31" s="17"/>
      <c r="H31" s="115"/>
      <c r="I31" s="115"/>
      <c r="J31" s="115"/>
      <c r="K31" s="115"/>
      <c r="L31" s="115"/>
      <c r="M31" s="115"/>
      <c r="N31" s="115"/>
      <c r="O31" s="115"/>
      <c r="P31" s="115"/>
      <c r="Q31" s="115"/>
    </row>
    <row r="32" spans="1:17" ht="13.5" thickTop="1" thickBot="1">
      <c r="A32" s="17" t="s">
        <v>622</v>
      </c>
      <c r="B32" s="33" t="s">
        <v>55</v>
      </c>
      <c r="C32" s="28">
        <f t="shared" si="0"/>
        <v>0</v>
      </c>
      <c r="D32" s="29"/>
      <c r="E32" s="32">
        <f t="shared" si="1"/>
        <v>0</v>
      </c>
      <c r="F32" s="112">
        <f t="shared" si="2"/>
        <v>11</v>
      </c>
      <c r="G32" s="17"/>
      <c r="H32" s="115"/>
      <c r="I32" s="115"/>
      <c r="J32" s="115"/>
      <c r="K32" s="115"/>
      <c r="L32" s="115"/>
      <c r="M32" s="115"/>
      <c r="N32" s="115"/>
      <c r="O32" s="115"/>
      <c r="P32" s="115"/>
      <c r="Q32" s="115"/>
    </row>
    <row r="33" spans="1:17" ht="13.5" thickTop="1" thickBot="1">
      <c r="A33" s="17" t="s">
        <v>623</v>
      </c>
      <c r="B33" s="33" t="s">
        <v>56</v>
      </c>
      <c r="C33" s="28">
        <f t="shared" si="0"/>
        <v>0</v>
      </c>
      <c r="D33" s="29"/>
      <c r="E33" s="32">
        <f t="shared" si="1"/>
        <v>0</v>
      </c>
      <c r="F33" s="112">
        <f t="shared" si="2"/>
        <v>11</v>
      </c>
      <c r="G33" s="17"/>
      <c r="H33" s="115"/>
      <c r="I33" s="115"/>
      <c r="J33" s="115"/>
      <c r="K33" s="115"/>
      <c r="L33" s="115"/>
      <c r="M33" s="115"/>
      <c r="N33" s="115"/>
      <c r="O33" s="115"/>
      <c r="P33" s="115"/>
      <c r="Q33" s="115"/>
    </row>
    <row r="34" spans="1:17" ht="13.5" thickTop="1" thickBot="1">
      <c r="A34" s="17" t="s">
        <v>624</v>
      </c>
      <c r="B34" s="33" t="s">
        <v>57</v>
      </c>
      <c r="C34" s="28">
        <f t="shared" si="0"/>
        <v>0</v>
      </c>
      <c r="D34" s="29"/>
      <c r="E34" s="32">
        <f t="shared" si="1"/>
        <v>0</v>
      </c>
      <c r="F34" s="112">
        <f t="shared" si="2"/>
        <v>11</v>
      </c>
      <c r="G34" s="17"/>
      <c r="H34" s="115"/>
      <c r="I34" s="115"/>
      <c r="J34" s="115"/>
      <c r="K34" s="115"/>
      <c r="L34" s="115"/>
      <c r="M34" s="115"/>
      <c r="N34" s="115"/>
      <c r="O34" s="115"/>
      <c r="P34" s="115"/>
      <c r="Q34" s="115"/>
    </row>
    <row r="35" spans="1:17" ht="13.5" thickTop="1" thickBot="1">
      <c r="A35" s="17" t="s">
        <v>625</v>
      </c>
      <c r="B35" s="33" t="s">
        <v>6</v>
      </c>
      <c r="C35" s="28">
        <f t="shared" si="0"/>
        <v>0</v>
      </c>
      <c r="D35" s="29"/>
      <c r="E35" s="32">
        <f t="shared" si="1"/>
        <v>0</v>
      </c>
      <c r="F35" s="112">
        <f t="shared" si="2"/>
        <v>11</v>
      </c>
      <c r="G35" s="17"/>
      <c r="H35" s="115"/>
      <c r="I35" s="115"/>
      <c r="J35" s="115"/>
      <c r="K35" s="115"/>
      <c r="L35" s="115"/>
      <c r="M35" s="115"/>
      <c r="N35" s="115"/>
      <c r="O35" s="115"/>
      <c r="P35" s="115"/>
      <c r="Q35" s="115"/>
    </row>
    <row r="36" spans="1:17" ht="13.5" thickTop="1" thickBot="1">
      <c r="A36" s="17" t="s">
        <v>626</v>
      </c>
      <c r="B36" s="33" t="s">
        <v>58</v>
      </c>
      <c r="C36" s="28">
        <f t="shared" si="0"/>
        <v>0</v>
      </c>
      <c r="D36" s="29"/>
      <c r="E36" s="32">
        <f t="shared" si="1"/>
        <v>0</v>
      </c>
      <c r="F36" s="112">
        <f t="shared" si="2"/>
        <v>11</v>
      </c>
      <c r="G36" s="17"/>
      <c r="H36" s="115"/>
      <c r="I36" s="115"/>
      <c r="J36" s="115"/>
      <c r="K36" s="115"/>
      <c r="L36" s="115"/>
      <c r="M36" s="115"/>
      <c r="N36" s="115"/>
      <c r="O36" s="115"/>
      <c r="P36" s="115"/>
      <c r="Q36" s="115"/>
    </row>
    <row r="37" spans="1:17" ht="13.5" thickTop="1" thickBot="1">
      <c r="A37" s="17" t="s">
        <v>627</v>
      </c>
      <c r="B37" s="33" t="s">
        <v>628</v>
      </c>
      <c r="C37" s="28">
        <f t="shared" si="0"/>
        <v>0</v>
      </c>
      <c r="D37" s="29"/>
      <c r="E37" s="32">
        <f t="shared" si="1"/>
        <v>0</v>
      </c>
      <c r="F37" s="112">
        <f t="shared" si="2"/>
        <v>11</v>
      </c>
      <c r="G37" s="17"/>
      <c r="H37" s="115"/>
      <c r="I37" s="115"/>
      <c r="J37" s="115"/>
      <c r="K37" s="115"/>
      <c r="L37" s="115"/>
      <c r="M37" s="115"/>
      <c r="N37" s="115"/>
      <c r="O37" s="115"/>
      <c r="P37" s="115"/>
      <c r="Q37" s="115"/>
    </row>
    <row r="38" spans="1:17" ht="13.5" thickTop="1" thickBot="1">
      <c r="A38" s="17" t="s">
        <v>629</v>
      </c>
      <c r="B38" s="33" t="s">
        <v>59</v>
      </c>
      <c r="C38" s="28">
        <f t="shared" si="0"/>
        <v>0</v>
      </c>
      <c r="D38" s="29"/>
      <c r="E38" s="32">
        <f t="shared" si="1"/>
        <v>0</v>
      </c>
      <c r="F38" s="112">
        <f t="shared" si="2"/>
        <v>11</v>
      </c>
      <c r="G38" s="17"/>
      <c r="H38" s="115"/>
      <c r="I38" s="115"/>
      <c r="J38" s="115"/>
      <c r="K38" s="115"/>
      <c r="L38" s="115"/>
      <c r="M38" s="115"/>
      <c r="N38" s="115"/>
      <c r="O38" s="115"/>
      <c r="P38" s="115"/>
      <c r="Q38" s="115"/>
    </row>
    <row r="39" spans="1:17" ht="13.5" thickTop="1" thickBot="1">
      <c r="A39" s="17" t="s">
        <v>630</v>
      </c>
      <c r="B39" s="33" t="s">
        <v>60</v>
      </c>
      <c r="C39" s="28">
        <f t="shared" si="0"/>
        <v>0</v>
      </c>
      <c r="D39" s="29"/>
      <c r="E39" s="32">
        <f t="shared" si="1"/>
        <v>0</v>
      </c>
      <c r="F39" s="112">
        <f t="shared" si="2"/>
        <v>11</v>
      </c>
      <c r="G39" s="17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1:17" ht="13.5" thickTop="1" thickBot="1">
      <c r="A40" s="17" t="s">
        <v>631</v>
      </c>
      <c r="B40" s="33" t="s">
        <v>61</v>
      </c>
      <c r="C40" s="28">
        <f t="shared" si="0"/>
        <v>0</v>
      </c>
      <c r="D40" s="29"/>
      <c r="E40" s="32">
        <f t="shared" si="1"/>
        <v>0</v>
      </c>
      <c r="F40" s="112">
        <f t="shared" si="2"/>
        <v>11</v>
      </c>
      <c r="G40" s="17"/>
      <c r="H40" s="115"/>
      <c r="I40" s="115"/>
      <c r="J40" s="115"/>
      <c r="K40" s="115"/>
      <c r="L40" s="115"/>
      <c r="M40" s="115"/>
      <c r="N40" s="115"/>
      <c r="O40" s="115"/>
      <c r="P40" s="115"/>
      <c r="Q40" s="115"/>
    </row>
    <row r="41" spans="1:17" ht="13.5" thickTop="1" thickBot="1">
      <c r="A41" s="17" t="s">
        <v>632</v>
      </c>
      <c r="B41" s="33" t="s">
        <v>62</v>
      </c>
      <c r="C41" s="28">
        <f t="shared" si="0"/>
        <v>0</v>
      </c>
      <c r="D41" s="29"/>
      <c r="E41" s="32">
        <f t="shared" si="1"/>
        <v>0</v>
      </c>
      <c r="F41" s="112">
        <f t="shared" si="2"/>
        <v>11</v>
      </c>
      <c r="G41" s="17"/>
      <c r="H41" s="115"/>
      <c r="I41" s="115"/>
      <c r="J41" s="115"/>
      <c r="K41" s="115"/>
      <c r="L41" s="115"/>
      <c r="M41" s="115"/>
      <c r="N41" s="115"/>
      <c r="O41" s="115"/>
      <c r="P41" s="115"/>
      <c r="Q41" s="115"/>
    </row>
    <row r="42" spans="1:17" ht="13.5" thickTop="1" thickBot="1">
      <c r="A42" s="17" t="s">
        <v>633</v>
      </c>
      <c r="B42" s="33" t="s">
        <v>63</v>
      </c>
      <c r="C42" s="28">
        <f t="shared" si="0"/>
        <v>0</v>
      </c>
      <c r="D42" s="29"/>
      <c r="E42" s="32">
        <f t="shared" si="1"/>
        <v>0</v>
      </c>
      <c r="F42" s="112">
        <f t="shared" si="2"/>
        <v>11</v>
      </c>
      <c r="G42" s="17"/>
      <c r="H42" s="115"/>
      <c r="I42" s="115"/>
      <c r="J42" s="115"/>
      <c r="K42" s="115"/>
      <c r="L42" s="115"/>
      <c r="M42" s="115"/>
      <c r="N42" s="115"/>
      <c r="O42" s="115"/>
      <c r="P42" s="115"/>
      <c r="Q42" s="115"/>
    </row>
    <row r="43" spans="1:17" ht="13.5" thickTop="1" thickBot="1">
      <c r="A43" s="17" t="s">
        <v>634</v>
      </c>
      <c r="B43" s="33" t="s">
        <v>64</v>
      </c>
      <c r="C43" s="28">
        <f t="shared" si="0"/>
        <v>0</v>
      </c>
      <c r="D43" s="29"/>
      <c r="E43" s="32">
        <f t="shared" si="1"/>
        <v>0</v>
      </c>
      <c r="F43" s="112">
        <f t="shared" si="2"/>
        <v>11</v>
      </c>
      <c r="G43" s="17"/>
      <c r="H43" s="115"/>
      <c r="I43" s="115"/>
      <c r="J43" s="115"/>
      <c r="K43" s="115"/>
      <c r="L43" s="115"/>
      <c r="M43" s="115"/>
      <c r="N43" s="115"/>
      <c r="O43" s="115"/>
      <c r="P43" s="115"/>
      <c r="Q43" s="115"/>
    </row>
    <row r="44" spans="1:17" ht="13.5" thickTop="1" thickBot="1">
      <c r="A44" s="17" t="s">
        <v>635</v>
      </c>
      <c r="B44" s="33" t="s">
        <v>65</v>
      </c>
      <c r="C44" s="28">
        <f t="shared" si="0"/>
        <v>0</v>
      </c>
      <c r="D44" s="29"/>
      <c r="E44" s="32">
        <f t="shared" si="1"/>
        <v>0</v>
      </c>
      <c r="F44" s="112">
        <f t="shared" si="2"/>
        <v>11</v>
      </c>
      <c r="G44" s="17"/>
      <c r="H44" s="115"/>
      <c r="I44" s="115"/>
      <c r="J44" s="115"/>
      <c r="K44" s="115"/>
      <c r="L44" s="115"/>
      <c r="M44" s="115"/>
      <c r="N44" s="115"/>
      <c r="O44" s="115"/>
      <c r="P44" s="115"/>
      <c r="Q44" s="115"/>
    </row>
    <row r="45" spans="1:17" ht="13.5" thickTop="1" thickBot="1">
      <c r="A45" s="17" t="s">
        <v>636</v>
      </c>
      <c r="B45" s="33" t="s">
        <v>66</v>
      </c>
      <c r="C45" s="28">
        <f t="shared" si="0"/>
        <v>0</v>
      </c>
      <c r="D45" s="29"/>
      <c r="E45" s="32">
        <f t="shared" si="1"/>
        <v>0</v>
      </c>
      <c r="F45" s="112">
        <f t="shared" si="2"/>
        <v>11</v>
      </c>
      <c r="G45" s="17"/>
      <c r="H45" s="115"/>
      <c r="I45" s="115"/>
      <c r="J45" s="115"/>
      <c r="K45" s="115"/>
      <c r="L45" s="115"/>
      <c r="M45" s="115"/>
      <c r="N45" s="115"/>
      <c r="O45" s="115"/>
      <c r="P45" s="115"/>
      <c r="Q45" s="115"/>
    </row>
    <row r="46" spans="1:17" ht="13.5" thickTop="1" thickBot="1">
      <c r="A46" s="17" t="s">
        <v>637</v>
      </c>
      <c r="B46" s="33" t="s">
        <v>67</v>
      </c>
      <c r="C46" s="28">
        <f t="shared" si="0"/>
        <v>0</v>
      </c>
      <c r="D46" s="29"/>
      <c r="E46" s="32">
        <f t="shared" si="1"/>
        <v>0</v>
      </c>
      <c r="F46" s="112">
        <f t="shared" si="2"/>
        <v>11</v>
      </c>
      <c r="G46" s="17"/>
      <c r="H46" s="115"/>
      <c r="I46" s="115"/>
      <c r="J46" s="115"/>
      <c r="K46" s="115"/>
      <c r="L46" s="115"/>
      <c r="M46" s="115"/>
      <c r="N46" s="115"/>
      <c r="O46" s="115"/>
      <c r="P46" s="115"/>
      <c r="Q46" s="115"/>
    </row>
    <row r="47" spans="1:17" ht="13.5" thickTop="1" thickBot="1">
      <c r="A47" s="17" t="s">
        <v>638</v>
      </c>
      <c r="B47" s="33" t="s">
        <v>68</v>
      </c>
      <c r="C47" s="28">
        <f t="shared" si="0"/>
        <v>0</v>
      </c>
      <c r="D47" s="29"/>
      <c r="E47" s="32">
        <f t="shared" si="1"/>
        <v>0</v>
      </c>
      <c r="F47" s="112">
        <f t="shared" si="2"/>
        <v>11</v>
      </c>
      <c r="G47" s="17"/>
      <c r="H47" s="115"/>
      <c r="I47" s="115"/>
      <c r="J47" s="115"/>
      <c r="K47" s="115"/>
      <c r="L47" s="115"/>
      <c r="M47" s="115"/>
      <c r="N47" s="115"/>
      <c r="O47" s="115"/>
      <c r="P47" s="115"/>
      <c r="Q47" s="115"/>
    </row>
    <row r="48" spans="1:17" ht="13.5" thickTop="1" thickBot="1">
      <c r="A48" s="17" t="s">
        <v>639</v>
      </c>
      <c r="B48" s="33" t="s">
        <v>69</v>
      </c>
      <c r="C48" s="28">
        <f t="shared" si="0"/>
        <v>0</v>
      </c>
      <c r="D48" s="29"/>
      <c r="E48" s="32">
        <f t="shared" si="1"/>
        <v>0</v>
      </c>
      <c r="F48" s="112">
        <f t="shared" si="2"/>
        <v>11</v>
      </c>
      <c r="G48" s="17"/>
      <c r="H48" s="115"/>
      <c r="I48" s="115"/>
      <c r="J48" s="115"/>
      <c r="K48" s="115"/>
      <c r="L48" s="115"/>
      <c r="M48" s="115"/>
      <c r="N48" s="115"/>
      <c r="O48" s="115"/>
      <c r="P48" s="115"/>
      <c r="Q48" s="115"/>
    </row>
    <row r="49" spans="1:17" ht="13.5" thickTop="1" thickBot="1">
      <c r="A49" s="17" t="s">
        <v>640</v>
      </c>
      <c r="B49" s="33" t="s">
        <v>70</v>
      </c>
      <c r="C49" s="28">
        <f t="shared" si="0"/>
        <v>0</v>
      </c>
      <c r="D49" s="29"/>
      <c r="E49" s="32">
        <f t="shared" si="1"/>
        <v>0</v>
      </c>
      <c r="F49" s="112">
        <f t="shared" si="2"/>
        <v>11</v>
      </c>
      <c r="G49" s="17"/>
      <c r="H49" s="115"/>
      <c r="I49" s="115"/>
      <c r="J49" s="115"/>
      <c r="K49" s="115"/>
      <c r="L49" s="115"/>
      <c r="M49" s="115"/>
      <c r="N49" s="115"/>
      <c r="O49" s="115"/>
      <c r="P49" s="115"/>
      <c r="Q49" s="115"/>
    </row>
    <row r="50" spans="1:17" ht="13.5" thickTop="1" thickBot="1">
      <c r="A50" s="17" t="s">
        <v>641</v>
      </c>
      <c r="B50" s="33" t="s">
        <v>71</v>
      </c>
      <c r="C50" s="28">
        <f t="shared" si="0"/>
        <v>0</v>
      </c>
      <c r="D50" s="29"/>
      <c r="E50" s="32">
        <f t="shared" si="1"/>
        <v>0</v>
      </c>
      <c r="F50" s="112">
        <f t="shared" si="2"/>
        <v>11</v>
      </c>
      <c r="G50" s="17"/>
      <c r="H50" s="115"/>
      <c r="I50" s="115"/>
      <c r="J50" s="115"/>
      <c r="K50" s="115"/>
      <c r="L50" s="115"/>
      <c r="M50" s="115"/>
      <c r="N50" s="115"/>
      <c r="O50" s="115"/>
      <c r="P50" s="115"/>
      <c r="Q50" s="115"/>
    </row>
    <row r="51" spans="1:17" ht="13.5" thickTop="1" thickBot="1">
      <c r="A51" s="17" t="s">
        <v>642</v>
      </c>
      <c r="B51" s="33" t="s">
        <v>72</v>
      </c>
      <c r="C51" s="28">
        <f t="shared" si="0"/>
        <v>0</v>
      </c>
      <c r="D51" s="29"/>
      <c r="E51" s="32">
        <f t="shared" si="1"/>
        <v>0</v>
      </c>
      <c r="F51" s="112">
        <f t="shared" si="2"/>
        <v>11</v>
      </c>
      <c r="G51" s="17"/>
      <c r="H51" s="115"/>
      <c r="I51" s="115"/>
      <c r="J51" s="115"/>
      <c r="K51" s="115"/>
      <c r="L51" s="115"/>
      <c r="M51" s="115"/>
      <c r="N51" s="115"/>
      <c r="O51" s="115"/>
      <c r="P51" s="115"/>
      <c r="Q51" s="115"/>
    </row>
    <row r="52" spans="1:17" ht="13.5" thickTop="1" thickBot="1">
      <c r="A52" s="17" t="s">
        <v>643</v>
      </c>
      <c r="B52" s="33" t="s">
        <v>73</v>
      </c>
      <c r="C52" s="28">
        <f t="shared" si="0"/>
        <v>0</v>
      </c>
      <c r="D52" s="29"/>
      <c r="E52" s="32">
        <f t="shared" si="1"/>
        <v>0</v>
      </c>
      <c r="F52" s="112">
        <f t="shared" si="2"/>
        <v>11</v>
      </c>
      <c r="G52" s="17"/>
      <c r="H52" s="115"/>
      <c r="I52" s="115"/>
      <c r="J52" s="115"/>
      <c r="K52" s="115"/>
      <c r="L52" s="115"/>
      <c r="M52" s="115"/>
      <c r="N52" s="115"/>
      <c r="O52" s="115"/>
      <c r="P52" s="115"/>
      <c r="Q52" s="115"/>
    </row>
    <row r="53" spans="1:17" ht="13.5" thickTop="1" thickBot="1">
      <c r="A53" s="17" t="s">
        <v>644</v>
      </c>
      <c r="B53" s="33" t="s">
        <v>534</v>
      </c>
      <c r="C53" s="28">
        <f t="shared" si="0"/>
        <v>0</v>
      </c>
      <c r="D53" s="29"/>
      <c r="E53" s="32">
        <f t="shared" si="1"/>
        <v>0</v>
      </c>
      <c r="F53" s="112">
        <f t="shared" si="2"/>
        <v>11</v>
      </c>
      <c r="G53" s="17"/>
      <c r="H53" s="115"/>
      <c r="I53" s="115"/>
      <c r="J53" s="115"/>
      <c r="K53" s="115"/>
      <c r="L53" s="115"/>
      <c r="M53" s="115"/>
      <c r="N53" s="115"/>
      <c r="O53" s="115"/>
      <c r="P53" s="115"/>
      <c r="Q53" s="115"/>
    </row>
    <row r="54" spans="1:17" ht="13.5" thickTop="1" thickBot="1">
      <c r="A54" s="17" t="s">
        <v>645</v>
      </c>
      <c r="B54" s="33" t="s">
        <v>540</v>
      </c>
      <c r="C54" s="28">
        <f t="shared" si="0"/>
        <v>0</v>
      </c>
      <c r="D54" s="29"/>
      <c r="E54" s="32">
        <f t="shared" si="1"/>
        <v>0</v>
      </c>
      <c r="F54" s="112">
        <f t="shared" si="2"/>
        <v>11</v>
      </c>
      <c r="G54" s="17"/>
      <c r="H54" s="115"/>
      <c r="I54" s="115"/>
      <c r="J54" s="115"/>
      <c r="K54" s="115"/>
      <c r="L54" s="115"/>
      <c r="M54" s="115"/>
      <c r="N54" s="115"/>
      <c r="O54" s="115"/>
      <c r="P54" s="115"/>
      <c r="Q54" s="115"/>
    </row>
    <row r="55" spans="1:17" ht="13.5" thickTop="1" thickBot="1">
      <c r="A55" s="17" t="s">
        <v>646</v>
      </c>
      <c r="B55" s="33" t="s">
        <v>647</v>
      </c>
      <c r="C55" s="28">
        <f t="shared" si="0"/>
        <v>0</v>
      </c>
      <c r="D55" s="29"/>
      <c r="E55" s="32">
        <f t="shared" si="1"/>
        <v>0</v>
      </c>
      <c r="F55" s="112">
        <f t="shared" si="2"/>
        <v>11</v>
      </c>
      <c r="G55" s="17"/>
      <c r="H55" s="115"/>
      <c r="I55" s="115"/>
      <c r="J55" s="115"/>
      <c r="K55" s="115"/>
      <c r="L55" s="115"/>
      <c r="M55" s="115"/>
      <c r="N55" s="115"/>
      <c r="O55" s="115"/>
      <c r="P55" s="115"/>
      <c r="Q55" s="115"/>
    </row>
    <row r="56" spans="1:17" ht="13.5" thickTop="1" thickBot="1">
      <c r="A56" s="17" t="s">
        <v>648</v>
      </c>
      <c r="B56" s="33" t="s">
        <v>74</v>
      </c>
      <c r="C56" s="28">
        <f t="shared" si="0"/>
        <v>0</v>
      </c>
      <c r="D56" s="29"/>
      <c r="E56" s="32">
        <f t="shared" si="1"/>
        <v>0</v>
      </c>
      <c r="F56" s="112">
        <f t="shared" si="2"/>
        <v>11</v>
      </c>
      <c r="G56" s="116"/>
      <c r="H56" s="115"/>
      <c r="I56" s="115"/>
      <c r="J56" s="115"/>
      <c r="K56" s="115"/>
      <c r="L56" s="115"/>
      <c r="M56" s="115"/>
      <c r="N56" s="115"/>
      <c r="O56" s="115"/>
      <c r="P56" s="115"/>
      <c r="Q56" s="115"/>
    </row>
    <row r="57" spans="1:17" ht="14.4" customHeight="1" thickTop="1" thickBot="1">
      <c r="A57" s="17" t="s">
        <v>649</v>
      </c>
      <c r="B57" s="33" t="s">
        <v>75</v>
      </c>
      <c r="C57" s="28">
        <f t="shared" si="0"/>
        <v>0</v>
      </c>
      <c r="D57" s="29"/>
      <c r="E57" s="32">
        <f t="shared" si="1"/>
        <v>0</v>
      </c>
      <c r="F57" s="112">
        <f t="shared" si="2"/>
        <v>11</v>
      </c>
      <c r="G57" s="17"/>
      <c r="H57" s="115"/>
      <c r="I57" s="115"/>
      <c r="J57" s="115"/>
      <c r="K57" s="115"/>
      <c r="L57" s="115"/>
      <c r="M57" s="115"/>
      <c r="N57" s="115"/>
      <c r="O57" s="115"/>
      <c r="P57" s="115"/>
      <c r="Q57" s="115"/>
    </row>
    <row r="58" spans="1:17" ht="14.4" customHeight="1" thickTop="1" thickBot="1">
      <c r="A58" s="17" t="s">
        <v>650</v>
      </c>
      <c r="B58" s="33" t="s">
        <v>76</v>
      </c>
      <c r="C58" s="28">
        <f t="shared" si="0"/>
        <v>0</v>
      </c>
      <c r="D58" s="29"/>
      <c r="E58" s="32">
        <f t="shared" si="1"/>
        <v>0</v>
      </c>
      <c r="F58" s="112">
        <f t="shared" si="2"/>
        <v>11</v>
      </c>
      <c r="G58" s="17"/>
      <c r="H58" s="115"/>
      <c r="I58" s="115"/>
      <c r="J58" s="115"/>
      <c r="K58" s="115"/>
      <c r="L58" s="115"/>
      <c r="M58" s="115"/>
      <c r="N58" s="115"/>
      <c r="O58" s="115"/>
      <c r="P58" s="115"/>
      <c r="Q58" s="115"/>
    </row>
    <row r="59" spans="1:17" ht="14.4" customHeight="1" thickTop="1" thickBot="1">
      <c r="A59" s="17" t="s">
        <v>651</v>
      </c>
      <c r="B59" s="33" t="s">
        <v>77</v>
      </c>
      <c r="C59" s="28">
        <f t="shared" si="0"/>
        <v>0</v>
      </c>
      <c r="D59" s="29"/>
      <c r="E59" s="32">
        <f t="shared" si="1"/>
        <v>0</v>
      </c>
      <c r="F59" s="112">
        <f t="shared" si="2"/>
        <v>11</v>
      </c>
      <c r="G59" s="17"/>
      <c r="H59" s="115"/>
      <c r="I59" s="115"/>
      <c r="J59" s="115"/>
      <c r="K59" s="115"/>
      <c r="L59" s="115"/>
      <c r="M59" s="115"/>
      <c r="N59" s="115"/>
      <c r="O59" s="115"/>
      <c r="P59" s="115"/>
      <c r="Q59" s="115"/>
    </row>
    <row r="60" spans="1:17" ht="13.5" thickTop="1" thickBot="1">
      <c r="A60" s="17" t="s">
        <v>652</v>
      </c>
      <c r="B60" s="33" t="s">
        <v>78</v>
      </c>
      <c r="C60" s="28">
        <f t="shared" si="0"/>
        <v>0</v>
      </c>
      <c r="D60" s="29"/>
      <c r="E60" s="32">
        <f t="shared" si="1"/>
        <v>0</v>
      </c>
      <c r="F60" s="112">
        <f t="shared" si="2"/>
        <v>11</v>
      </c>
      <c r="G60" s="116"/>
      <c r="H60" s="115"/>
      <c r="I60" s="115"/>
      <c r="J60" s="115"/>
      <c r="K60" s="115"/>
      <c r="L60" s="115"/>
      <c r="M60" s="115"/>
      <c r="N60" s="115"/>
      <c r="O60" s="115"/>
      <c r="P60" s="115"/>
      <c r="Q60" s="115"/>
    </row>
    <row r="61" spans="1:17" ht="14.4" customHeight="1" thickTop="1" thickBot="1">
      <c r="A61" s="17" t="s">
        <v>653</v>
      </c>
      <c r="B61" s="33" t="s">
        <v>79</v>
      </c>
      <c r="C61" s="28">
        <f t="shared" si="0"/>
        <v>0</v>
      </c>
      <c r="D61" s="29"/>
      <c r="E61" s="32">
        <f t="shared" si="1"/>
        <v>0</v>
      </c>
      <c r="F61" s="112">
        <f t="shared" si="2"/>
        <v>11</v>
      </c>
      <c r="G61" s="17"/>
      <c r="H61" s="115"/>
      <c r="I61" s="115"/>
      <c r="J61" s="115"/>
      <c r="K61" s="115"/>
      <c r="L61" s="115"/>
      <c r="M61" s="115"/>
      <c r="N61" s="115"/>
      <c r="O61" s="115"/>
      <c r="P61" s="115"/>
      <c r="Q61" s="115"/>
    </row>
    <row r="62" spans="1:17" ht="14.4" customHeight="1" thickTop="1" thickBot="1">
      <c r="A62" s="17" t="s">
        <v>654</v>
      </c>
      <c r="B62" s="33" t="s">
        <v>80</v>
      </c>
      <c r="C62" s="28">
        <f t="shared" si="0"/>
        <v>0</v>
      </c>
      <c r="D62" s="29"/>
      <c r="E62" s="32">
        <f t="shared" si="1"/>
        <v>0</v>
      </c>
      <c r="F62" s="112">
        <f t="shared" si="2"/>
        <v>11</v>
      </c>
      <c r="G62" s="17"/>
      <c r="H62" s="115"/>
      <c r="I62" s="115"/>
      <c r="J62" s="115"/>
      <c r="K62" s="115"/>
      <c r="L62" s="115"/>
      <c r="M62" s="115"/>
      <c r="N62" s="115"/>
      <c r="O62" s="115"/>
      <c r="P62" s="115"/>
      <c r="Q62" s="115"/>
    </row>
    <row r="63" spans="1:17" ht="14.4" customHeight="1" thickTop="1" thickBot="1">
      <c r="A63" s="17" t="s">
        <v>655</v>
      </c>
      <c r="B63" s="33" t="s">
        <v>81</v>
      </c>
      <c r="C63" s="28">
        <f t="shared" si="0"/>
        <v>0</v>
      </c>
      <c r="D63" s="29"/>
      <c r="E63" s="32">
        <f t="shared" si="1"/>
        <v>0</v>
      </c>
      <c r="F63" s="112">
        <f t="shared" si="2"/>
        <v>11</v>
      </c>
      <c r="G63" s="17"/>
      <c r="H63" s="115"/>
      <c r="I63" s="115"/>
      <c r="J63" s="115"/>
      <c r="K63" s="115"/>
      <c r="L63" s="115"/>
      <c r="M63" s="115"/>
      <c r="N63" s="115"/>
      <c r="O63" s="115"/>
      <c r="P63" s="115"/>
      <c r="Q63" s="115"/>
    </row>
    <row r="64" spans="1:17" ht="14.4" customHeight="1" thickTop="1" thickBot="1">
      <c r="A64" s="17" t="s">
        <v>656</v>
      </c>
      <c r="B64" s="33" t="s">
        <v>82</v>
      </c>
      <c r="C64" s="28">
        <f t="shared" si="0"/>
        <v>0</v>
      </c>
      <c r="D64" s="29"/>
      <c r="E64" s="32">
        <f t="shared" si="1"/>
        <v>0</v>
      </c>
      <c r="F64" s="112">
        <f t="shared" si="2"/>
        <v>11</v>
      </c>
      <c r="G64" s="17"/>
      <c r="H64" s="115"/>
      <c r="I64" s="115"/>
      <c r="J64" s="115"/>
      <c r="K64" s="115"/>
      <c r="L64" s="115"/>
      <c r="M64" s="115"/>
      <c r="N64" s="115"/>
      <c r="O64" s="115"/>
      <c r="P64" s="115"/>
      <c r="Q64" s="115"/>
    </row>
    <row r="65" spans="1:17" ht="14.4" customHeight="1" thickTop="1" thickBot="1">
      <c r="A65" s="17" t="s">
        <v>657</v>
      </c>
      <c r="B65" s="33" t="s">
        <v>83</v>
      </c>
      <c r="C65" s="28">
        <f t="shared" si="0"/>
        <v>0</v>
      </c>
      <c r="D65" s="29"/>
      <c r="E65" s="32">
        <f t="shared" si="1"/>
        <v>0</v>
      </c>
      <c r="F65" s="112">
        <f t="shared" si="2"/>
        <v>11</v>
      </c>
      <c r="G65" s="17"/>
      <c r="H65" s="115"/>
      <c r="I65" s="115"/>
      <c r="J65" s="115"/>
      <c r="K65" s="115"/>
      <c r="L65" s="115"/>
      <c r="M65" s="115"/>
      <c r="N65" s="115"/>
      <c r="O65" s="115"/>
      <c r="P65" s="115"/>
      <c r="Q65" s="115"/>
    </row>
    <row r="66" spans="1:17" ht="14.4" customHeight="1" thickTop="1" thickBot="1">
      <c r="A66" s="17" t="s">
        <v>658</v>
      </c>
      <c r="B66" s="33" t="s">
        <v>84</v>
      </c>
      <c r="C66" s="28">
        <f t="shared" si="0"/>
        <v>0</v>
      </c>
      <c r="D66" s="29"/>
      <c r="E66" s="32">
        <f t="shared" si="1"/>
        <v>0</v>
      </c>
      <c r="F66" s="112">
        <f t="shared" si="2"/>
        <v>11</v>
      </c>
      <c r="G66" s="17"/>
      <c r="H66" s="115"/>
      <c r="I66" s="115"/>
      <c r="J66" s="115"/>
      <c r="K66" s="115"/>
      <c r="L66" s="115"/>
      <c r="M66" s="115"/>
      <c r="N66" s="115"/>
      <c r="O66" s="115"/>
      <c r="P66" s="115"/>
      <c r="Q66" s="115"/>
    </row>
    <row r="67" spans="1:17" ht="14.4" customHeight="1" thickTop="1" thickBot="1">
      <c r="A67" s="17" t="s">
        <v>659</v>
      </c>
      <c r="B67" s="33" t="s">
        <v>85</v>
      </c>
      <c r="C67" s="28">
        <f t="shared" si="0"/>
        <v>0</v>
      </c>
      <c r="D67" s="29"/>
      <c r="E67" s="32">
        <f t="shared" si="1"/>
        <v>0</v>
      </c>
      <c r="F67" s="112">
        <f t="shared" si="2"/>
        <v>11</v>
      </c>
      <c r="G67" s="17"/>
      <c r="H67" s="115"/>
      <c r="I67" s="115"/>
      <c r="J67" s="115"/>
      <c r="K67" s="115"/>
      <c r="L67" s="115"/>
      <c r="M67" s="115"/>
      <c r="N67" s="115"/>
      <c r="O67" s="115"/>
      <c r="P67" s="115"/>
      <c r="Q67" s="115"/>
    </row>
    <row r="68" spans="1:17" ht="14.4" customHeight="1" thickTop="1" thickBot="1">
      <c r="A68" s="17" t="s">
        <v>660</v>
      </c>
      <c r="B68" s="33" t="s">
        <v>86</v>
      </c>
      <c r="C68" s="28">
        <f t="shared" si="0"/>
        <v>0</v>
      </c>
      <c r="D68" s="29"/>
      <c r="E68" s="32">
        <f t="shared" si="1"/>
        <v>0</v>
      </c>
      <c r="F68" s="112">
        <f t="shared" si="2"/>
        <v>11</v>
      </c>
      <c r="G68" s="17"/>
      <c r="H68" s="115"/>
      <c r="I68" s="115"/>
      <c r="J68" s="115"/>
      <c r="K68" s="115"/>
      <c r="L68" s="115"/>
      <c r="M68" s="115"/>
      <c r="N68" s="115"/>
      <c r="O68" s="115"/>
      <c r="P68" s="115"/>
      <c r="Q68" s="115"/>
    </row>
    <row r="69" spans="1:17" ht="14.4" customHeight="1" thickTop="1" thickBot="1">
      <c r="A69" s="17" t="s">
        <v>661</v>
      </c>
      <c r="B69" s="33" t="s">
        <v>87</v>
      </c>
      <c r="C69" s="28">
        <f t="shared" ref="C69:C132" si="3">SUM(H69:Q69)</f>
        <v>0</v>
      </c>
      <c r="D69" s="29"/>
      <c r="E69" s="32">
        <f t="shared" ref="E69:E132" si="4">C69+D69</f>
        <v>0</v>
      </c>
      <c r="F69" s="112">
        <f t="shared" ref="F69:F132" si="5">RANK(C69,C$4:C$349)</f>
        <v>11</v>
      </c>
      <c r="G69" s="17"/>
      <c r="H69" s="115"/>
      <c r="I69" s="115"/>
      <c r="J69" s="115"/>
      <c r="K69" s="115"/>
      <c r="L69" s="115"/>
      <c r="M69" s="115"/>
      <c r="N69" s="115"/>
      <c r="O69" s="115"/>
      <c r="P69" s="115"/>
      <c r="Q69" s="115"/>
    </row>
    <row r="70" spans="1:17" ht="14.4" customHeight="1" thickTop="1" thickBot="1">
      <c r="A70" s="17" t="s">
        <v>662</v>
      </c>
      <c r="B70" s="33" t="s">
        <v>88</v>
      </c>
      <c r="C70" s="28">
        <f t="shared" si="3"/>
        <v>0</v>
      </c>
      <c r="D70" s="29"/>
      <c r="E70" s="32">
        <f t="shared" si="4"/>
        <v>0</v>
      </c>
      <c r="F70" s="112">
        <f t="shared" si="5"/>
        <v>11</v>
      </c>
      <c r="G70" s="17"/>
      <c r="H70" s="115"/>
      <c r="I70" s="115"/>
      <c r="J70" s="115"/>
      <c r="K70" s="115"/>
      <c r="L70" s="115"/>
      <c r="M70" s="115"/>
      <c r="N70" s="115"/>
      <c r="O70" s="115"/>
      <c r="P70" s="115"/>
      <c r="Q70" s="115"/>
    </row>
    <row r="71" spans="1:17" ht="14.4" customHeight="1" thickTop="1" thickBot="1">
      <c r="A71" s="17" t="s">
        <v>663</v>
      </c>
      <c r="B71" s="33" t="s">
        <v>89</v>
      </c>
      <c r="C71" s="28">
        <f t="shared" si="3"/>
        <v>0</v>
      </c>
      <c r="D71" s="29"/>
      <c r="E71" s="32">
        <f t="shared" si="4"/>
        <v>0</v>
      </c>
      <c r="F71" s="112">
        <f t="shared" si="5"/>
        <v>11</v>
      </c>
      <c r="G71" s="17"/>
      <c r="H71" s="115"/>
      <c r="I71" s="115"/>
      <c r="J71" s="115"/>
      <c r="K71" s="115"/>
      <c r="L71" s="115"/>
      <c r="M71" s="115"/>
      <c r="N71" s="115"/>
      <c r="O71" s="115"/>
      <c r="P71" s="115"/>
      <c r="Q71" s="115"/>
    </row>
    <row r="72" spans="1:17" ht="13.5" thickTop="1" thickBot="1">
      <c r="A72" s="17" t="s">
        <v>664</v>
      </c>
      <c r="B72" s="33" t="s">
        <v>90</v>
      </c>
      <c r="C72" s="28">
        <f t="shared" si="3"/>
        <v>0</v>
      </c>
      <c r="D72" s="29"/>
      <c r="E72" s="32">
        <f t="shared" si="4"/>
        <v>0</v>
      </c>
      <c r="F72" s="112">
        <f t="shared" si="5"/>
        <v>11</v>
      </c>
      <c r="G72" s="17"/>
      <c r="H72" s="115"/>
      <c r="I72" s="115"/>
      <c r="J72" s="115"/>
      <c r="K72" s="115"/>
      <c r="L72" s="115"/>
      <c r="M72" s="115"/>
      <c r="N72" s="115"/>
      <c r="O72" s="115"/>
      <c r="P72" s="115"/>
      <c r="Q72" s="115"/>
    </row>
    <row r="73" spans="1:17" ht="13.5" thickTop="1" thickBot="1">
      <c r="A73" s="17" t="s">
        <v>665</v>
      </c>
      <c r="B73" s="33" t="s">
        <v>91</v>
      </c>
      <c r="C73" s="28">
        <f t="shared" si="3"/>
        <v>0</v>
      </c>
      <c r="D73" s="29"/>
      <c r="E73" s="32">
        <f t="shared" si="4"/>
        <v>0</v>
      </c>
      <c r="F73" s="112">
        <f t="shared" si="5"/>
        <v>11</v>
      </c>
      <c r="G73" s="17"/>
      <c r="H73" s="115"/>
      <c r="I73" s="115"/>
      <c r="J73" s="115"/>
      <c r="K73" s="115"/>
      <c r="L73" s="115"/>
      <c r="M73" s="115"/>
      <c r="N73" s="115"/>
      <c r="O73" s="115"/>
      <c r="P73" s="115"/>
      <c r="Q73" s="115"/>
    </row>
    <row r="74" spans="1:17" ht="13.5" thickTop="1" thickBot="1">
      <c r="A74" s="17" t="s">
        <v>666</v>
      </c>
      <c r="B74" s="33" t="s">
        <v>92</v>
      </c>
      <c r="C74" s="28">
        <f t="shared" si="3"/>
        <v>0</v>
      </c>
      <c r="D74" s="29"/>
      <c r="E74" s="32">
        <f t="shared" si="4"/>
        <v>0</v>
      </c>
      <c r="F74" s="112">
        <f t="shared" si="5"/>
        <v>11</v>
      </c>
      <c r="G74" s="17"/>
      <c r="H74" s="115"/>
      <c r="I74" s="115"/>
      <c r="J74" s="115"/>
      <c r="K74" s="115"/>
      <c r="L74" s="115"/>
      <c r="M74" s="115"/>
      <c r="N74" s="115"/>
      <c r="O74" s="115"/>
      <c r="P74" s="115"/>
      <c r="Q74" s="115"/>
    </row>
    <row r="75" spans="1:17" ht="13.5" thickTop="1" thickBot="1">
      <c r="A75" s="17" t="s">
        <v>667</v>
      </c>
      <c r="B75" s="33" t="s">
        <v>23</v>
      </c>
      <c r="C75" s="28">
        <f t="shared" si="3"/>
        <v>0</v>
      </c>
      <c r="D75" s="29"/>
      <c r="E75" s="32">
        <f t="shared" si="4"/>
        <v>0</v>
      </c>
      <c r="F75" s="112">
        <f t="shared" si="5"/>
        <v>11</v>
      </c>
      <c r="G75" s="17"/>
      <c r="H75" s="115"/>
      <c r="I75" s="115"/>
      <c r="J75" s="115"/>
      <c r="K75" s="115"/>
      <c r="L75" s="115"/>
      <c r="M75" s="115"/>
      <c r="N75" s="115"/>
      <c r="O75" s="115"/>
      <c r="P75" s="115"/>
      <c r="Q75" s="115"/>
    </row>
    <row r="76" spans="1:17" ht="13.5" thickTop="1" thickBot="1">
      <c r="A76" s="17" t="s">
        <v>668</v>
      </c>
      <c r="B76" s="33" t="s">
        <v>578</v>
      </c>
      <c r="C76" s="28">
        <f t="shared" si="3"/>
        <v>0</v>
      </c>
      <c r="D76" s="29"/>
      <c r="E76" s="32">
        <f t="shared" si="4"/>
        <v>0</v>
      </c>
      <c r="F76" s="112">
        <f t="shared" si="5"/>
        <v>11</v>
      </c>
      <c r="G76" s="17"/>
      <c r="H76" s="115"/>
      <c r="I76" s="115"/>
      <c r="J76" s="115"/>
      <c r="K76" s="115"/>
      <c r="L76" s="115"/>
      <c r="M76" s="115"/>
      <c r="N76" s="115"/>
      <c r="O76" s="115"/>
      <c r="P76" s="115"/>
      <c r="Q76" s="115"/>
    </row>
    <row r="77" spans="1:17" ht="13.5" thickTop="1" thickBot="1">
      <c r="A77" s="17" t="s">
        <v>669</v>
      </c>
      <c r="B77" s="33" t="s">
        <v>93</v>
      </c>
      <c r="C77" s="28">
        <f t="shared" si="3"/>
        <v>0</v>
      </c>
      <c r="D77" s="29"/>
      <c r="E77" s="32">
        <f t="shared" si="4"/>
        <v>0</v>
      </c>
      <c r="F77" s="112">
        <f t="shared" si="5"/>
        <v>11</v>
      </c>
      <c r="G77" s="17"/>
      <c r="H77" s="115"/>
      <c r="I77" s="115"/>
      <c r="J77" s="115"/>
      <c r="K77" s="115"/>
      <c r="L77" s="115"/>
      <c r="M77" s="115"/>
      <c r="N77" s="115"/>
      <c r="O77" s="115"/>
      <c r="P77" s="115"/>
      <c r="Q77" s="115"/>
    </row>
    <row r="78" spans="1:17" ht="13.5" thickTop="1" thickBot="1">
      <c r="A78" s="17" t="s">
        <v>670</v>
      </c>
      <c r="B78" s="33" t="s">
        <v>94</v>
      </c>
      <c r="C78" s="28">
        <f t="shared" si="3"/>
        <v>0</v>
      </c>
      <c r="D78" s="29"/>
      <c r="E78" s="32">
        <f t="shared" si="4"/>
        <v>0</v>
      </c>
      <c r="F78" s="112">
        <f t="shared" si="5"/>
        <v>11</v>
      </c>
      <c r="G78" s="17"/>
      <c r="H78" s="115"/>
      <c r="I78" s="115"/>
      <c r="J78" s="115"/>
      <c r="K78" s="115"/>
      <c r="L78" s="115"/>
      <c r="M78" s="115"/>
      <c r="N78" s="115"/>
      <c r="O78" s="115"/>
      <c r="P78" s="115"/>
      <c r="Q78" s="115"/>
    </row>
    <row r="79" spans="1:17" ht="13.5" thickTop="1" thickBot="1">
      <c r="A79" s="17" t="s">
        <v>671</v>
      </c>
      <c r="B79" s="33" t="s">
        <v>672</v>
      </c>
      <c r="C79" s="28">
        <f t="shared" si="3"/>
        <v>0</v>
      </c>
      <c r="D79" s="29"/>
      <c r="E79" s="32">
        <f t="shared" si="4"/>
        <v>0</v>
      </c>
      <c r="F79" s="112">
        <f t="shared" si="5"/>
        <v>11</v>
      </c>
      <c r="G79" s="17"/>
      <c r="H79" s="115"/>
      <c r="I79" s="115"/>
      <c r="J79" s="115"/>
      <c r="K79" s="115"/>
      <c r="L79" s="115"/>
      <c r="M79" s="115"/>
      <c r="N79" s="115"/>
      <c r="O79" s="115"/>
      <c r="P79" s="115"/>
      <c r="Q79" s="115"/>
    </row>
    <row r="80" spans="1:17" ht="13.5" thickTop="1" thickBot="1">
      <c r="A80" s="17" t="s">
        <v>673</v>
      </c>
      <c r="B80" s="33" t="s">
        <v>95</v>
      </c>
      <c r="C80" s="28">
        <f t="shared" si="3"/>
        <v>0</v>
      </c>
      <c r="D80" s="29"/>
      <c r="E80" s="32">
        <f t="shared" si="4"/>
        <v>0</v>
      </c>
      <c r="F80" s="112">
        <f t="shared" si="5"/>
        <v>11</v>
      </c>
      <c r="G80" s="17"/>
      <c r="H80" s="115"/>
      <c r="I80" s="115"/>
      <c r="J80" s="115"/>
      <c r="K80" s="115"/>
      <c r="L80" s="115"/>
      <c r="M80" s="115"/>
      <c r="N80" s="115"/>
      <c r="O80" s="115"/>
      <c r="P80" s="115"/>
      <c r="Q80" s="115"/>
    </row>
    <row r="81" spans="1:17" ht="13.5" thickTop="1" thickBot="1">
      <c r="A81" s="17" t="s">
        <v>674</v>
      </c>
      <c r="B81" s="33" t="s">
        <v>96</v>
      </c>
      <c r="C81" s="28">
        <f t="shared" si="3"/>
        <v>0</v>
      </c>
      <c r="D81" s="29"/>
      <c r="E81" s="32">
        <f t="shared" si="4"/>
        <v>0</v>
      </c>
      <c r="F81" s="112">
        <f t="shared" si="5"/>
        <v>11</v>
      </c>
      <c r="G81" s="17"/>
      <c r="H81" s="115"/>
      <c r="I81" s="115"/>
      <c r="J81" s="115"/>
      <c r="K81" s="115"/>
      <c r="L81" s="115"/>
      <c r="M81" s="115"/>
      <c r="N81" s="115"/>
      <c r="O81" s="115"/>
      <c r="P81" s="115"/>
      <c r="Q81" s="115"/>
    </row>
    <row r="82" spans="1:17" ht="13.5" thickTop="1" thickBot="1">
      <c r="A82" s="17" t="s">
        <v>675</v>
      </c>
      <c r="B82" s="33" t="s">
        <v>676</v>
      </c>
      <c r="C82" s="28">
        <f t="shared" si="3"/>
        <v>0</v>
      </c>
      <c r="D82" s="29"/>
      <c r="E82" s="32">
        <f t="shared" si="4"/>
        <v>0</v>
      </c>
      <c r="F82" s="112">
        <f t="shared" si="5"/>
        <v>11</v>
      </c>
      <c r="G82" s="17"/>
      <c r="H82" s="115"/>
      <c r="I82" s="115"/>
      <c r="J82" s="115"/>
      <c r="K82" s="115"/>
      <c r="L82" s="115"/>
      <c r="M82" s="115"/>
      <c r="N82" s="115"/>
      <c r="O82" s="115"/>
      <c r="P82" s="115"/>
      <c r="Q82" s="115"/>
    </row>
    <row r="83" spans="1:17" ht="13.5" thickTop="1" thickBot="1">
      <c r="A83" s="17" t="s">
        <v>677</v>
      </c>
      <c r="B83" s="33" t="s">
        <v>97</v>
      </c>
      <c r="C83" s="28">
        <f t="shared" si="3"/>
        <v>0</v>
      </c>
      <c r="D83" s="29"/>
      <c r="E83" s="32">
        <f t="shared" si="4"/>
        <v>0</v>
      </c>
      <c r="F83" s="112">
        <f t="shared" si="5"/>
        <v>11</v>
      </c>
      <c r="G83" s="17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thickTop="1" thickBot="1">
      <c r="A84" s="17" t="s">
        <v>678</v>
      </c>
      <c r="B84" s="33" t="s">
        <v>98</v>
      </c>
      <c r="C84" s="28">
        <f t="shared" si="3"/>
        <v>0</v>
      </c>
      <c r="D84" s="29"/>
      <c r="E84" s="32">
        <f t="shared" si="4"/>
        <v>0</v>
      </c>
      <c r="F84" s="112">
        <f t="shared" si="5"/>
        <v>11</v>
      </c>
      <c r="G84" s="17"/>
      <c r="H84" s="115"/>
      <c r="I84" s="115"/>
      <c r="J84" s="115"/>
      <c r="K84" s="115"/>
      <c r="L84" s="115"/>
      <c r="M84" s="115"/>
      <c r="N84" s="115"/>
      <c r="O84" s="115"/>
      <c r="P84" s="115"/>
      <c r="Q84" s="115"/>
    </row>
    <row r="85" spans="1:17" ht="13.5" thickTop="1" thickBot="1">
      <c r="A85" s="17" t="s">
        <v>679</v>
      </c>
      <c r="B85" s="33" t="s">
        <v>99</v>
      </c>
      <c r="C85" s="28">
        <f t="shared" si="3"/>
        <v>0</v>
      </c>
      <c r="D85" s="29"/>
      <c r="E85" s="32">
        <f t="shared" si="4"/>
        <v>0</v>
      </c>
      <c r="F85" s="112">
        <f t="shared" si="5"/>
        <v>11</v>
      </c>
      <c r="G85" s="17"/>
      <c r="H85" s="115"/>
      <c r="I85" s="115"/>
      <c r="J85" s="115"/>
      <c r="K85" s="115"/>
      <c r="L85" s="115"/>
      <c r="M85" s="115"/>
      <c r="N85" s="115"/>
      <c r="O85" s="115"/>
      <c r="P85" s="115"/>
      <c r="Q85" s="115"/>
    </row>
    <row r="86" spans="1:17" ht="13.5" thickTop="1" thickBot="1">
      <c r="A86" s="17" t="s">
        <v>680</v>
      </c>
      <c r="B86" s="33" t="s">
        <v>100</v>
      </c>
      <c r="C86" s="28">
        <f t="shared" si="3"/>
        <v>0</v>
      </c>
      <c r="D86" s="29"/>
      <c r="E86" s="32">
        <f t="shared" si="4"/>
        <v>0</v>
      </c>
      <c r="F86" s="112">
        <f t="shared" si="5"/>
        <v>11</v>
      </c>
      <c r="G86" s="17"/>
      <c r="H86" s="115"/>
      <c r="I86" s="115"/>
      <c r="J86" s="115"/>
      <c r="K86" s="115"/>
      <c r="L86" s="115"/>
      <c r="M86" s="115"/>
      <c r="N86" s="115"/>
      <c r="O86" s="115"/>
      <c r="P86" s="115"/>
      <c r="Q86" s="115"/>
    </row>
    <row r="87" spans="1:17" ht="13.5" thickTop="1" thickBot="1">
      <c r="A87" s="17" t="s">
        <v>681</v>
      </c>
      <c r="B87" s="33" t="s">
        <v>101</v>
      </c>
      <c r="C87" s="28">
        <f t="shared" si="3"/>
        <v>0</v>
      </c>
      <c r="D87" s="29"/>
      <c r="E87" s="32">
        <f t="shared" si="4"/>
        <v>0</v>
      </c>
      <c r="F87" s="112">
        <f t="shared" si="5"/>
        <v>11</v>
      </c>
      <c r="G87" s="17"/>
      <c r="H87" s="115"/>
      <c r="I87" s="115"/>
      <c r="J87" s="115"/>
      <c r="K87" s="115"/>
      <c r="L87" s="115"/>
      <c r="M87" s="115"/>
      <c r="N87" s="115"/>
      <c r="O87" s="115"/>
      <c r="P87" s="115"/>
      <c r="Q87" s="115"/>
    </row>
    <row r="88" spans="1:17" ht="13.5" thickTop="1" thickBot="1">
      <c r="A88" s="17" t="s">
        <v>682</v>
      </c>
      <c r="B88" s="33" t="s">
        <v>102</v>
      </c>
      <c r="C88" s="28">
        <f t="shared" si="3"/>
        <v>0</v>
      </c>
      <c r="D88" s="29"/>
      <c r="E88" s="32">
        <f t="shared" si="4"/>
        <v>0</v>
      </c>
      <c r="F88" s="112">
        <f t="shared" si="5"/>
        <v>11</v>
      </c>
      <c r="G88" s="17"/>
      <c r="H88" s="115"/>
      <c r="I88" s="115"/>
      <c r="J88" s="115"/>
      <c r="K88" s="115"/>
      <c r="L88" s="115"/>
      <c r="M88" s="115"/>
      <c r="N88" s="115"/>
      <c r="O88" s="115"/>
      <c r="P88" s="115"/>
      <c r="Q88" s="115"/>
    </row>
    <row r="89" spans="1:17" ht="13.5" thickTop="1" thickBot="1">
      <c r="A89" s="17" t="s">
        <v>683</v>
      </c>
      <c r="B89" s="33" t="s">
        <v>103</v>
      </c>
      <c r="C89" s="28">
        <f t="shared" si="3"/>
        <v>0</v>
      </c>
      <c r="D89" s="29"/>
      <c r="E89" s="32">
        <f t="shared" si="4"/>
        <v>0</v>
      </c>
      <c r="F89" s="112">
        <f t="shared" si="5"/>
        <v>11</v>
      </c>
      <c r="G89" s="17"/>
      <c r="H89" s="115"/>
      <c r="I89" s="115"/>
      <c r="J89" s="115"/>
      <c r="K89" s="115"/>
      <c r="L89" s="115"/>
      <c r="M89" s="115"/>
      <c r="N89" s="115"/>
      <c r="O89" s="115"/>
      <c r="P89" s="115"/>
      <c r="Q89" s="115"/>
    </row>
    <row r="90" spans="1:17" ht="13.5" thickTop="1" thickBot="1">
      <c r="A90" s="17" t="s">
        <v>684</v>
      </c>
      <c r="B90" s="33" t="s">
        <v>104</v>
      </c>
      <c r="C90" s="28">
        <f t="shared" si="3"/>
        <v>0</v>
      </c>
      <c r="D90" s="29"/>
      <c r="E90" s="32">
        <f t="shared" si="4"/>
        <v>0</v>
      </c>
      <c r="F90" s="112">
        <f t="shared" si="5"/>
        <v>11</v>
      </c>
      <c r="G90" s="17"/>
      <c r="H90" s="115"/>
      <c r="I90" s="115"/>
      <c r="J90" s="115"/>
      <c r="K90" s="115"/>
      <c r="L90" s="115"/>
      <c r="M90" s="115"/>
      <c r="N90" s="115"/>
      <c r="O90" s="115"/>
      <c r="P90" s="115"/>
      <c r="Q90" s="115"/>
    </row>
    <row r="91" spans="1:17" ht="13.5" thickTop="1" thickBot="1">
      <c r="A91" s="17" t="s">
        <v>685</v>
      </c>
      <c r="B91" s="33" t="s">
        <v>105</v>
      </c>
      <c r="C91" s="28">
        <f t="shared" si="3"/>
        <v>0</v>
      </c>
      <c r="D91" s="29"/>
      <c r="E91" s="32">
        <f t="shared" si="4"/>
        <v>0</v>
      </c>
      <c r="F91" s="112">
        <f t="shared" si="5"/>
        <v>11</v>
      </c>
      <c r="G91" s="17"/>
      <c r="H91" s="115"/>
      <c r="I91" s="115"/>
      <c r="J91" s="115"/>
      <c r="K91" s="115"/>
      <c r="L91" s="115"/>
      <c r="M91" s="115"/>
      <c r="N91" s="115"/>
      <c r="O91" s="115"/>
      <c r="P91" s="115"/>
      <c r="Q91" s="115"/>
    </row>
    <row r="92" spans="1:17" ht="13.5" thickTop="1" thickBot="1">
      <c r="A92" s="17" t="s">
        <v>686</v>
      </c>
      <c r="B92" s="33" t="s">
        <v>106</v>
      </c>
      <c r="C92" s="28">
        <f t="shared" si="3"/>
        <v>0</v>
      </c>
      <c r="D92" s="29"/>
      <c r="E92" s="32">
        <f t="shared" si="4"/>
        <v>0</v>
      </c>
      <c r="F92" s="112">
        <f t="shared" si="5"/>
        <v>11</v>
      </c>
      <c r="G92" s="17"/>
      <c r="H92" s="115"/>
      <c r="I92" s="115"/>
      <c r="J92" s="115"/>
      <c r="K92" s="115"/>
      <c r="L92" s="115"/>
      <c r="M92" s="115"/>
      <c r="N92" s="115"/>
      <c r="O92" s="115"/>
      <c r="P92" s="115"/>
      <c r="Q92" s="115"/>
    </row>
    <row r="93" spans="1:17" ht="13.5" thickTop="1" thickBot="1">
      <c r="A93" s="17" t="s">
        <v>687</v>
      </c>
      <c r="B93" s="33" t="s">
        <v>107</v>
      </c>
      <c r="C93" s="28">
        <f t="shared" si="3"/>
        <v>0</v>
      </c>
      <c r="D93" s="29"/>
      <c r="E93" s="32">
        <f t="shared" si="4"/>
        <v>0</v>
      </c>
      <c r="F93" s="112">
        <f t="shared" si="5"/>
        <v>11</v>
      </c>
      <c r="G93" s="17"/>
      <c r="H93" s="115"/>
      <c r="I93" s="115"/>
      <c r="J93" s="115"/>
      <c r="K93" s="115"/>
      <c r="L93" s="115"/>
      <c r="M93" s="115"/>
      <c r="N93" s="115"/>
      <c r="O93" s="115"/>
      <c r="P93" s="115"/>
      <c r="Q93" s="115"/>
    </row>
    <row r="94" spans="1:17" ht="13.5" thickTop="1" thickBot="1">
      <c r="A94" s="17" t="s">
        <v>688</v>
      </c>
      <c r="B94" s="33" t="s">
        <v>108</v>
      </c>
      <c r="C94" s="28">
        <f t="shared" si="3"/>
        <v>0</v>
      </c>
      <c r="D94" s="29"/>
      <c r="E94" s="32">
        <f t="shared" si="4"/>
        <v>0</v>
      </c>
      <c r="F94" s="112">
        <f t="shared" si="5"/>
        <v>11</v>
      </c>
      <c r="G94" s="17"/>
      <c r="H94" s="115"/>
      <c r="I94" s="115"/>
      <c r="J94" s="115"/>
      <c r="K94" s="115"/>
      <c r="L94" s="115"/>
      <c r="M94" s="115"/>
      <c r="N94" s="115"/>
      <c r="O94" s="115"/>
      <c r="P94" s="115"/>
      <c r="Q94" s="115"/>
    </row>
    <row r="95" spans="1:17" ht="13.5" thickTop="1" thickBot="1">
      <c r="A95" s="17" t="s">
        <v>689</v>
      </c>
      <c r="B95" s="33" t="s">
        <v>109</v>
      </c>
      <c r="C95" s="28">
        <f t="shared" si="3"/>
        <v>0</v>
      </c>
      <c r="D95" s="29"/>
      <c r="E95" s="32">
        <f t="shared" si="4"/>
        <v>0</v>
      </c>
      <c r="F95" s="112">
        <f t="shared" si="5"/>
        <v>11</v>
      </c>
      <c r="G95" s="17"/>
      <c r="H95" s="115"/>
      <c r="I95" s="115"/>
      <c r="J95" s="115"/>
      <c r="K95" s="115"/>
      <c r="L95" s="115"/>
      <c r="M95" s="115"/>
      <c r="N95" s="115"/>
      <c r="O95" s="115"/>
      <c r="P95" s="115"/>
      <c r="Q95" s="115"/>
    </row>
    <row r="96" spans="1:17" ht="13.5" thickTop="1" thickBot="1">
      <c r="A96" s="17" t="s">
        <v>690</v>
      </c>
      <c r="B96" s="33" t="s">
        <v>110</v>
      </c>
      <c r="C96" s="28">
        <f t="shared" si="3"/>
        <v>0</v>
      </c>
      <c r="D96" s="29"/>
      <c r="E96" s="32">
        <f t="shared" si="4"/>
        <v>0</v>
      </c>
      <c r="F96" s="112">
        <f t="shared" si="5"/>
        <v>11</v>
      </c>
      <c r="G96" s="17"/>
      <c r="H96" s="115"/>
      <c r="I96" s="115"/>
      <c r="J96" s="115"/>
      <c r="K96" s="115"/>
      <c r="L96" s="115"/>
      <c r="M96" s="115"/>
      <c r="N96" s="115"/>
      <c r="O96" s="115"/>
      <c r="P96" s="115"/>
      <c r="Q96" s="115"/>
    </row>
    <row r="97" spans="1:17" ht="13.5" thickTop="1" thickBot="1">
      <c r="A97" s="17" t="s">
        <v>691</v>
      </c>
      <c r="B97" s="33" t="s">
        <v>539</v>
      </c>
      <c r="C97" s="28">
        <f t="shared" si="3"/>
        <v>0</v>
      </c>
      <c r="D97" s="29"/>
      <c r="E97" s="32">
        <f t="shared" si="4"/>
        <v>0</v>
      </c>
      <c r="F97" s="112">
        <f t="shared" si="5"/>
        <v>11</v>
      </c>
      <c r="G97" s="17"/>
      <c r="H97" s="115"/>
      <c r="I97" s="115"/>
      <c r="J97" s="115"/>
      <c r="K97" s="115"/>
      <c r="L97" s="115"/>
      <c r="M97" s="115"/>
      <c r="N97" s="115"/>
      <c r="O97" s="115"/>
      <c r="P97" s="115"/>
      <c r="Q97" s="115"/>
    </row>
    <row r="98" spans="1:17" ht="13.5" thickTop="1" thickBot="1">
      <c r="A98" s="17" t="s">
        <v>692</v>
      </c>
      <c r="B98" s="33" t="s">
        <v>111</v>
      </c>
      <c r="C98" s="28">
        <f t="shared" si="3"/>
        <v>0</v>
      </c>
      <c r="D98" s="29"/>
      <c r="E98" s="32">
        <f t="shared" si="4"/>
        <v>0</v>
      </c>
      <c r="F98" s="112">
        <f t="shared" si="5"/>
        <v>11</v>
      </c>
      <c r="G98" s="17"/>
      <c r="H98" s="115"/>
      <c r="I98" s="115"/>
      <c r="J98" s="115"/>
      <c r="K98" s="115"/>
      <c r="L98" s="115"/>
      <c r="M98" s="115"/>
      <c r="N98" s="115"/>
      <c r="O98" s="115"/>
      <c r="P98" s="115"/>
      <c r="Q98" s="115"/>
    </row>
    <row r="99" spans="1:17" ht="13.5" thickTop="1" thickBot="1">
      <c r="A99" s="17" t="s">
        <v>693</v>
      </c>
      <c r="B99" s="33" t="s">
        <v>112</v>
      </c>
      <c r="C99" s="28">
        <f t="shared" si="3"/>
        <v>0</v>
      </c>
      <c r="D99" s="29"/>
      <c r="E99" s="32">
        <f t="shared" si="4"/>
        <v>0</v>
      </c>
      <c r="F99" s="112">
        <f t="shared" si="5"/>
        <v>11</v>
      </c>
      <c r="G99" s="17"/>
      <c r="H99" s="115"/>
      <c r="I99" s="115"/>
      <c r="J99" s="115"/>
      <c r="K99" s="115"/>
      <c r="L99" s="115"/>
      <c r="M99" s="115"/>
      <c r="N99" s="115"/>
      <c r="O99" s="115"/>
      <c r="P99" s="115"/>
      <c r="Q99" s="115"/>
    </row>
    <row r="100" spans="1:17" ht="13.5" thickTop="1" thickBot="1">
      <c r="A100" s="17" t="s">
        <v>694</v>
      </c>
      <c r="B100" s="33" t="s">
        <v>113</v>
      </c>
      <c r="C100" s="28">
        <f t="shared" si="3"/>
        <v>0</v>
      </c>
      <c r="D100" s="29"/>
      <c r="E100" s="32">
        <f t="shared" si="4"/>
        <v>0</v>
      </c>
      <c r="F100" s="112">
        <f t="shared" si="5"/>
        <v>11</v>
      </c>
      <c r="G100" s="17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</row>
    <row r="101" spans="1:17" ht="13.5" thickTop="1" thickBot="1">
      <c r="A101" s="17" t="s">
        <v>695</v>
      </c>
      <c r="B101" s="33" t="s">
        <v>114</v>
      </c>
      <c r="C101" s="28">
        <f t="shared" si="3"/>
        <v>0</v>
      </c>
      <c r="D101" s="29"/>
      <c r="E101" s="32">
        <f t="shared" si="4"/>
        <v>0</v>
      </c>
      <c r="F101" s="112">
        <f t="shared" si="5"/>
        <v>11</v>
      </c>
      <c r="G101" s="17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</row>
    <row r="102" spans="1:17" ht="13.5" thickTop="1" thickBot="1">
      <c r="A102" s="17" t="s">
        <v>696</v>
      </c>
      <c r="B102" s="33" t="s">
        <v>115</v>
      </c>
      <c r="C102" s="28">
        <f t="shared" si="3"/>
        <v>0</v>
      </c>
      <c r="D102" s="29"/>
      <c r="E102" s="32">
        <f t="shared" si="4"/>
        <v>0</v>
      </c>
      <c r="F102" s="112">
        <f t="shared" si="5"/>
        <v>11</v>
      </c>
      <c r="G102" s="17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</row>
    <row r="103" spans="1:17" ht="13.5" thickTop="1" thickBot="1">
      <c r="A103" s="17" t="s">
        <v>697</v>
      </c>
      <c r="B103" s="33" t="s">
        <v>116</v>
      </c>
      <c r="C103" s="28">
        <f t="shared" si="3"/>
        <v>0</v>
      </c>
      <c r="D103" s="29"/>
      <c r="E103" s="32">
        <f t="shared" si="4"/>
        <v>0</v>
      </c>
      <c r="F103" s="112">
        <f t="shared" si="5"/>
        <v>11</v>
      </c>
      <c r="G103" s="17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</row>
    <row r="104" spans="1:17" ht="13.5" thickTop="1" thickBot="1">
      <c r="A104" s="17" t="s">
        <v>698</v>
      </c>
      <c r="B104" s="33" t="s">
        <v>117</v>
      </c>
      <c r="C104" s="28">
        <f t="shared" si="3"/>
        <v>0</v>
      </c>
      <c r="D104" s="29"/>
      <c r="E104" s="32">
        <f t="shared" si="4"/>
        <v>0</v>
      </c>
      <c r="F104" s="112">
        <f t="shared" si="5"/>
        <v>11</v>
      </c>
      <c r="G104" s="17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</row>
    <row r="105" spans="1:17" ht="13.5" thickTop="1" thickBot="1">
      <c r="A105" s="17" t="s">
        <v>699</v>
      </c>
      <c r="B105" s="33" t="s">
        <v>118</v>
      </c>
      <c r="C105" s="28">
        <f t="shared" si="3"/>
        <v>0</v>
      </c>
      <c r="D105" s="29"/>
      <c r="E105" s="32">
        <f t="shared" si="4"/>
        <v>0</v>
      </c>
      <c r="F105" s="112">
        <f t="shared" si="5"/>
        <v>11</v>
      </c>
      <c r="G105" s="17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</row>
    <row r="106" spans="1:17" ht="13.5" thickTop="1" thickBot="1">
      <c r="A106" s="17" t="s">
        <v>700</v>
      </c>
      <c r="B106" s="33" t="s">
        <v>119</v>
      </c>
      <c r="C106" s="28">
        <f t="shared" si="3"/>
        <v>0</v>
      </c>
      <c r="D106" s="29"/>
      <c r="E106" s="32">
        <f t="shared" si="4"/>
        <v>0</v>
      </c>
      <c r="F106" s="112">
        <f t="shared" si="5"/>
        <v>11</v>
      </c>
      <c r="G106" s="17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</row>
    <row r="107" spans="1:17" ht="13.5" thickTop="1" thickBot="1">
      <c r="A107" s="17" t="s">
        <v>701</v>
      </c>
      <c r="B107" s="33" t="s">
        <v>120</v>
      </c>
      <c r="C107" s="28">
        <f t="shared" si="3"/>
        <v>0</v>
      </c>
      <c r="D107" s="29"/>
      <c r="E107" s="32">
        <f t="shared" si="4"/>
        <v>0</v>
      </c>
      <c r="F107" s="112">
        <f t="shared" si="5"/>
        <v>11</v>
      </c>
      <c r="G107" s="17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</row>
    <row r="108" spans="1:17" ht="13.5" thickTop="1" thickBot="1">
      <c r="A108" s="17" t="s">
        <v>702</v>
      </c>
      <c r="B108" s="33" t="s">
        <v>121</v>
      </c>
      <c r="C108" s="28">
        <v>58</v>
      </c>
      <c r="D108" s="29"/>
      <c r="E108" s="32">
        <f t="shared" si="4"/>
        <v>58</v>
      </c>
      <c r="F108" s="112">
        <f t="shared" si="5"/>
        <v>2</v>
      </c>
      <c r="G108" s="116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</row>
    <row r="109" spans="1:17" ht="13.5" thickTop="1" thickBot="1">
      <c r="A109" s="17" t="s">
        <v>703</v>
      </c>
      <c r="B109" s="33" t="s">
        <v>122</v>
      </c>
      <c r="C109" s="28">
        <f t="shared" si="3"/>
        <v>0</v>
      </c>
      <c r="D109" s="29"/>
      <c r="E109" s="32">
        <f t="shared" si="4"/>
        <v>0</v>
      </c>
      <c r="F109" s="112">
        <f t="shared" si="5"/>
        <v>11</v>
      </c>
      <c r="G109" s="17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</row>
    <row r="110" spans="1:17" ht="13.5" thickTop="1" thickBot="1">
      <c r="A110" s="17" t="s">
        <v>704</v>
      </c>
      <c r="B110" s="33" t="s">
        <v>123</v>
      </c>
      <c r="C110" s="28">
        <f t="shared" si="3"/>
        <v>0</v>
      </c>
      <c r="D110" s="29"/>
      <c r="E110" s="32">
        <f t="shared" si="4"/>
        <v>0</v>
      </c>
      <c r="F110" s="112">
        <f t="shared" si="5"/>
        <v>11</v>
      </c>
      <c r="G110" s="17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</row>
    <row r="111" spans="1:17" ht="13.5" thickTop="1" thickBot="1">
      <c r="A111" s="17" t="s">
        <v>705</v>
      </c>
      <c r="B111" s="33" t="s">
        <v>124</v>
      </c>
      <c r="C111" s="28">
        <f t="shared" si="3"/>
        <v>0</v>
      </c>
      <c r="D111" s="29"/>
      <c r="E111" s="32">
        <f t="shared" si="4"/>
        <v>0</v>
      </c>
      <c r="F111" s="112">
        <f t="shared" si="5"/>
        <v>11</v>
      </c>
      <c r="G111" s="17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</row>
    <row r="112" spans="1:17" ht="13.5" thickTop="1" thickBot="1">
      <c r="A112" s="17" t="s">
        <v>706</v>
      </c>
      <c r="B112" s="33" t="s">
        <v>125</v>
      </c>
      <c r="C112" s="28">
        <f t="shared" si="3"/>
        <v>0</v>
      </c>
      <c r="D112" s="29"/>
      <c r="E112" s="32">
        <f t="shared" si="4"/>
        <v>0</v>
      </c>
      <c r="F112" s="112">
        <f t="shared" si="5"/>
        <v>11</v>
      </c>
      <c r="G112" s="17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</row>
    <row r="113" spans="1:17" ht="13.5" thickTop="1" thickBot="1">
      <c r="A113" s="17" t="s">
        <v>707</v>
      </c>
      <c r="B113" s="33" t="s">
        <v>126</v>
      </c>
      <c r="C113" s="28">
        <f t="shared" si="3"/>
        <v>0</v>
      </c>
      <c r="D113" s="29"/>
      <c r="E113" s="32">
        <f t="shared" si="4"/>
        <v>0</v>
      </c>
      <c r="F113" s="112">
        <f t="shared" si="5"/>
        <v>11</v>
      </c>
      <c r="G113" s="17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</row>
    <row r="114" spans="1:17" ht="13.5" thickTop="1" thickBot="1">
      <c r="A114" s="17" t="s">
        <v>708</v>
      </c>
      <c r="B114" s="33" t="s">
        <v>709</v>
      </c>
      <c r="C114" s="28">
        <f t="shared" si="3"/>
        <v>0</v>
      </c>
      <c r="D114" s="29"/>
      <c r="E114" s="32">
        <f t="shared" si="4"/>
        <v>0</v>
      </c>
      <c r="F114" s="112">
        <f t="shared" si="5"/>
        <v>11</v>
      </c>
      <c r="G114" s="17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</row>
    <row r="115" spans="1:17" ht="13.5" thickTop="1" thickBot="1">
      <c r="A115" s="17" t="s">
        <v>710</v>
      </c>
      <c r="B115" s="33" t="s">
        <v>127</v>
      </c>
      <c r="C115" s="28">
        <f t="shared" si="3"/>
        <v>0</v>
      </c>
      <c r="D115" s="29"/>
      <c r="E115" s="32">
        <f t="shared" si="4"/>
        <v>0</v>
      </c>
      <c r="F115" s="112">
        <f t="shared" si="5"/>
        <v>11</v>
      </c>
      <c r="G115" s="17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</row>
    <row r="116" spans="1:17" ht="13.5" thickTop="1" thickBot="1">
      <c r="A116" s="17" t="s">
        <v>711</v>
      </c>
      <c r="B116" s="33" t="s">
        <v>128</v>
      </c>
      <c r="C116" s="28">
        <f t="shared" si="3"/>
        <v>0</v>
      </c>
      <c r="D116" s="29"/>
      <c r="E116" s="32">
        <f t="shared" si="4"/>
        <v>0</v>
      </c>
      <c r="F116" s="112">
        <f t="shared" si="5"/>
        <v>11</v>
      </c>
      <c r="G116" s="17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</row>
    <row r="117" spans="1:17" ht="13.5" thickTop="1" thickBot="1">
      <c r="A117" s="17" t="s">
        <v>712</v>
      </c>
      <c r="B117" s="33" t="s">
        <v>129</v>
      </c>
      <c r="C117" s="28">
        <f t="shared" si="3"/>
        <v>0</v>
      </c>
      <c r="D117" s="29"/>
      <c r="E117" s="32">
        <f t="shared" si="4"/>
        <v>0</v>
      </c>
      <c r="F117" s="112">
        <f t="shared" si="5"/>
        <v>11</v>
      </c>
      <c r="G117" s="17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</row>
    <row r="118" spans="1:17" ht="13.5" thickTop="1" thickBot="1">
      <c r="A118" s="17" t="s">
        <v>713</v>
      </c>
      <c r="B118" s="33" t="s">
        <v>130</v>
      </c>
      <c r="C118" s="28">
        <f t="shared" si="3"/>
        <v>0</v>
      </c>
      <c r="D118" s="29"/>
      <c r="E118" s="32">
        <f t="shared" si="4"/>
        <v>0</v>
      </c>
      <c r="F118" s="112">
        <f t="shared" si="5"/>
        <v>11</v>
      </c>
      <c r="G118" s="17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</row>
    <row r="119" spans="1:17" ht="13.5" thickTop="1" thickBot="1">
      <c r="A119" s="17" t="s">
        <v>714</v>
      </c>
      <c r="B119" s="33" t="s">
        <v>131</v>
      </c>
      <c r="C119" s="28">
        <f t="shared" si="3"/>
        <v>0</v>
      </c>
      <c r="D119" s="29"/>
      <c r="E119" s="32">
        <f t="shared" si="4"/>
        <v>0</v>
      </c>
      <c r="F119" s="112">
        <f t="shared" si="5"/>
        <v>11</v>
      </c>
      <c r="G119" s="17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</row>
    <row r="120" spans="1:17" ht="13.5" thickTop="1" thickBot="1">
      <c r="A120" s="17" t="s">
        <v>715</v>
      </c>
      <c r="B120" s="33" t="s">
        <v>132</v>
      </c>
      <c r="C120" s="28">
        <f t="shared" si="3"/>
        <v>0</v>
      </c>
      <c r="D120" s="29"/>
      <c r="E120" s="32">
        <f t="shared" si="4"/>
        <v>0</v>
      </c>
      <c r="F120" s="112">
        <f t="shared" si="5"/>
        <v>11</v>
      </c>
      <c r="G120" s="17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</row>
    <row r="121" spans="1:17" ht="13.5" thickTop="1" thickBot="1">
      <c r="A121" s="17" t="s">
        <v>716</v>
      </c>
      <c r="B121" s="33" t="s">
        <v>133</v>
      </c>
      <c r="C121" s="28">
        <f t="shared" si="3"/>
        <v>0</v>
      </c>
      <c r="D121" s="29"/>
      <c r="E121" s="32">
        <f t="shared" si="4"/>
        <v>0</v>
      </c>
      <c r="F121" s="112">
        <f t="shared" si="5"/>
        <v>11</v>
      </c>
      <c r="G121" s="17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</row>
    <row r="122" spans="1:17" ht="13.5" thickTop="1" thickBot="1">
      <c r="A122" s="17" t="s">
        <v>717</v>
      </c>
      <c r="B122" s="33" t="s">
        <v>134</v>
      </c>
      <c r="C122" s="28">
        <f t="shared" si="3"/>
        <v>0</v>
      </c>
      <c r="D122" s="29"/>
      <c r="E122" s="32">
        <f t="shared" si="4"/>
        <v>0</v>
      </c>
      <c r="F122" s="112">
        <f t="shared" si="5"/>
        <v>11</v>
      </c>
      <c r="G122" s="17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</row>
    <row r="123" spans="1:17" ht="13.5" thickTop="1" thickBot="1">
      <c r="A123" s="17" t="s">
        <v>718</v>
      </c>
      <c r="B123" s="33" t="s">
        <v>135</v>
      </c>
      <c r="C123" s="28">
        <f t="shared" si="3"/>
        <v>0</v>
      </c>
      <c r="D123" s="29"/>
      <c r="E123" s="32">
        <f t="shared" si="4"/>
        <v>0</v>
      </c>
      <c r="F123" s="112">
        <f t="shared" si="5"/>
        <v>11</v>
      </c>
      <c r="G123" s="17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</row>
    <row r="124" spans="1:17" ht="13.5" thickTop="1" thickBot="1">
      <c r="A124" s="17" t="s">
        <v>719</v>
      </c>
      <c r="B124" s="33" t="s">
        <v>136</v>
      </c>
      <c r="C124" s="28">
        <v>22</v>
      </c>
      <c r="D124" s="29"/>
      <c r="E124" s="32">
        <f t="shared" si="4"/>
        <v>22</v>
      </c>
      <c r="F124" s="112">
        <f t="shared" si="5"/>
        <v>8</v>
      </c>
      <c r="G124" s="17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</row>
    <row r="125" spans="1:17" ht="13.5" thickTop="1" thickBot="1">
      <c r="A125" s="17" t="s">
        <v>720</v>
      </c>
      <c r="B125" s="33" t="s">
        <v>137</v>
      </c>
      <c r="C125" s="28">
        <v>40</v>
      </c>
      <c r="D125" s="29"/>
      <c r="E125" s="32">
        <f t="shared" si="4"/>
        <v>40</v>
      </c>
      <c r="F125" s="112">
        <f t="shared" si="5"/>
        <v>5</v>
      </c>
      <c r="G125" s="116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</row>
    <row r="126" spans="1:17" ht="13.5" thickTop="1" thickBot="1">
      <c r="A126" s="17" t="s">
        <v>721</v>
      </c>
      <c r="B126" s="33" t="s">
        <v>138</v>
      </c>
      <c r="C126" s="28">
        <f t="shared" si="3"/>
        <v>0</v>
      </c>
      <c r="D126" s="29"/>
      <c r="E126" s="32">
        <f t="shared" si="4"/>
        <v>0</v>
      </c>
      <c r="F126" s="112">
        <f t="shared" si="5"/>
        <v>11</v>
      </c>
      <c r="G126" s="17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</row>
    <row r="127" spans="1:17" ht="13.5" thickTop="1" thickBot="1">
      <c r="A127" s="17" t="s">
        <v>722</v>
      </c>
      <c r="B127" s="33" t="s">
        <v>139</v>
      </c>
      <c r="C127" s="28">
        <f t="shared" si="3"/>
        <v>0</v>
      </c>
      <c r="D127" s="29"/>
      <c r="E127" s="32">
        <f t="shared" si="4"/>
        <v>0</v>
      </c>
      <c r="F127" s="112">
        <f t="shared" si="5"/>
        <v>11</v>
      </c>
      <c r="G127" s="17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</row>
    <row r="128" spans="1:17" ht="13.5" thickTop="1" thickBot="1">
      <c r="A128" s="17" t="s">
        <v>723</v>
      </c>
      <c r="B128" s="33" t="s">
        <v>724</v>
      </c>
      <c r="C128" s="28">
        <f t="shared" si="3"/>
        <v>0</v>
      </c>
      <c r="D128" s="29"/>
      <c r="E128" s="32">
        <f t="shared" si="4"/>
        <v>0</v>
      </c>
      <c r="F128" s="112">
        <f t="shared" si="5"/>
        <v>11</v>
      </c>
      <c r="G128" s="17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</row>
    <row r="129" spans="1:17" ht="13.5" thickTop="1" thickBot="1">
      <c r="A129" s="17" t="s">
        <v>725</v>
      </c>
      <c r="B129" s="33" t="s">
        <v>140</v>
      </c>
      <c r="C129" s="28">
        <f t="shared" si="3"/>
        <v>0</v>
      </c>
      <c r="D129" s="29"/>
      <c r="E129" s="32">
        <f t="shared" si="4"/>
        <v>0</v>
      </c>
      <c r="F129" s="112">
        <f t="shared" si="5"/>
        <v>11</v>
      </c>
      <c r="G129" s="17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</row>
    <row r="130" spans="1:17" ht="13.5" thickTop="1" thickBot="1">
      <c r="A130" s="17" t="s">
        <v>726</v>
      </c>
      <c r="B130" s="33" t="s">
        <v>141</v>
      </c>
      <c r="C130" s="28">
        <f t="shared" si="3"/>
        <v>0</v>
      </c>
      <c r="D130" s="29"/>
      <c r="E130" s="32">
        <f t="shared" si="4"/>
        <v>0</v>
      </c>
      <c r="F130" s="112">
        <f t="shared" si="5"/>
        <v>11</v>
      </c>
      <c r="G130" s="17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</row>
    <row r="131" spans="1:17" ht="13.5" thickTop="1" thickBot="1">
      <c r="A131" s="17" t="s">
        <v>727</v>
      </c>
      <c r="B131" s="33" t="s">
        <v>142</v>
      </c>
      <c r="C131" s="28">
        <f t="shared" si="3"/>
        <v>0</v>
      </c>
      <c r="D131" s="29"/>
      <c r="E131" s="32">
        <f t="shared" si="4"/>
        <v>0</v>
      </c>
      <c r="F131" s="112">
        <f t="shared" si="5"/>
        <v>11</v>
      </c>
      <c r="G131" s="17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</row>
    <row r="132" spans="1:17" ht="13.5" thickTop="1" thickBot="1">
      <c r="A132" s="17" t="s">
        <v>728</v>
      </c>
      <c r="B132" s="33" t="s">
        <v>143</v>
      </c>
      <c r="C132" s="28">
        <f t="shared" si="3"/>
        <v>0</v>
      </c>
      <c r="D132" s="29"/>
      <c r="E132" s="32">
        <f t="shared" si="4"/>
        <v>0</v>
      </c>
      <c r="F132" s="112">
        <f t="shared" si="5"/>
        <v>11</v>
      </c>
      <c r="G132" s="17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</row>
    <row r="133" spans="1:17" ht="13.5" thickTop="1" thickBot="1">
      <c r="A133" s="17" t="s">
        <v>729</v>
      </c>
      <c r="B133" s="33" t="s">
        <v>144</v>
      </c>
      <c r="C133" s="28">
        <f t="shared" ref="C133:C196" si="6">SUM(H133:Q133)</f>
        <v>0</v>
      </c>
      <c r="D133" s="29"/>
      <c r="E133" s="32">
        <f t="shared" ref="E133:E196" si="7">C133+D133</f>
        <v>0</v>
      </c>
      <c r="F133" s="112">
        <f t="shared" ref="F133:F196" si="8">RANK(C133,C$4:C$349)</f>
        <v>11</v>
      </c>
      <c r="G133" s="17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</row>
    <row r="134" spans="1:17" ht="13.5" thickTop="1" thickBot="1">
      <c r="A134" s="17" t="s">
        <v>730</v>
      </c>
      <c r="B134" s="33" t="s">
        <v>145</v>
      </c>
      <c r="C134" s="28">
        <f t="shared" si="6"/>
        <v>0</v>
      </c>
      <c r="D134" s="29"/>
      <c r="E134" s="32">
        <f t="shared" si="7"/>
        <v>0</v>
      </c>
      <c r="F134" s="112">
        <f t="shared" si="8"/>
        <v>11</v>
      </c>
      <c r="G134" s="17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</row>
    <row r="135" spans="1:17" ht="13.5" thickTop="1" thickBot="1">
      <c r="A135" s="17" t="s">
        <v>731</v>
      </c>
      <c r="B135" s="33" t="s">
        <v>146</v>
      </c>
      <c r="C135" s="28">
        <f t="shared" si="6"/>
        <v>0</v>
      </c>
      <c r="D135" s="29"/>
      <c r="E135" s="32">
        <f t="shared" si="7"/>
        <v>0</v>
      </c>
      <c r="F135" s="112">
        <f t="shared" si="8"/>
        <v>11</v>
      </c>
      <c r="G135" s="17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</row>
    <row r="136" spans="1:17" ht="13.5" thickTop="1" thickBot="1">
      <c r="A136" s="17" t="s">
        <v>732</v>
      </c>
      <c r="B136" s="33" t="s">
        <v>147</v>
      </c>
      <c r="C136" s="28">
        <f t="shared" si="6"/>
        <v>0</v>
      </c>
      <c r="D136" s="29"/>
      <c r="E136" s="32">
        <f t="shared" si="7"/>
        <v>0</v>
      </c>
      <c r="F136" s="112">
        <f t="shared" si="8"/>
        <v>11</v>
      </c>
      <c r="G136" s="17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</row>
    <row r="137" spans="1:17" ht="13.5" thickTop="1" thickBot="1">
      <c r="A137" s="17" t="s">
        <v>733</v>
      </c>
      <c r="B137" s="33" t="s">
        <v>19</v>
      </c>
      <c r="C137" s="28">
        <v>16</v>
      </c>
      <c r="D137" s="29"/>
      <c r="E137" s="32">
        <f t="shared" si="7"/>
        <v>16</v>
      </c>
      <c r="F137" s="112">
        <f t="shared" si="8"/>
        <v>9</v>
      </c>
      <c r="G137" s="17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</row>
    <row r="138" spans="1:17" ht="13.5" thickTop="1" thickBot="1">
      <c r="A138" s="17" t="s">
        <v>734</v>
      </c>
      <c r="B138" s="33" t="s">
        <v>148</v>
      </c>
      <c r="C138" s="28">
        <f t="shared" si="6"/>
        <v>0</v>
      </c>
      <c r="D138" s="29"/>
      <c r="E138" s="32">
        <f t="shared" si="7"/>
        <v>0</v>
      </c>
      <c r="F138" s="112">
        <f t="shared" si="8"/>
        <v>11</v>
      </c>
      <c r="G138" s="17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</row>
    <row r="139" spans="1:17" ht="13.5" thickTop="1" thickBot="1">
      <c r="A139" s="17" t="s">
        <v>735</v>
      </c>
      <c r="B139" s="33" t="s">
        <v>149</v>
      </c>
      <c r="C139" s="28">
        <f t="shared" si="6"/>
        <v>0</v>
      </c>
      <c r="D139" s="29"/>
      <c r="E139" s="32">
        <f t="shared" si="7"/>
        <v>0</v>
      </c>
      <c r="F139" s="112">
        <f t="shared" si="8"/>
        <v>11</v>
      </c>
      <c r="G139" s="17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</row>
    <row r="140" spans="1:17" ht="13.5" thickTop="1" thickBot="1">
      <c r="A140" s="17" t="s">
        <v>736</v>
      </c>
      <c r="B140" s="33" t="s">
        <v>150</v>
      </c>
      <c r="C140" s="28">
        <f t="shared" si="6"/>
        <v>0</v>
      </c>
      <c r="D140" s="29"/>
      <c r="E140" s="32">
        <f t="shared" si="7"/>
        <v>0</v>
      </c>
      <c r="F140" s="112">
        <f t="shared" si="8"/>
        <v>11</v>
      </c>
      <c r="G140" s="17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</row>
    <row r="141" spans="1:17" ht="13.5" thickTop="1" thickBot="1">
      <c r="A141" s="17" t="s">
        <v>737</v>
      </c>
      <c r="B141" s="33" t="s">
        <v>151</v>
      </c>
      <c r="C141" s="28">
        <f t="shared" si="6"/>
        <v>0</v>
      </c>
      <c r="D141" s="29"/>
      <c r="E141" s="32">
        <f t="shared" si="7"/>
        <v>0</v>
      </c>
      <c r="F141" s="112">
        <f t="shared" si="8"/>
        <v>11</v>
      </c>
      <c r="G141" s="17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</row>
    <row r="142" spans="1:17" ht="13.5" thickTop="1" thickBot="1">
      <c r="A142" s="17" t="s">
        <v>738</v>
      </c>
      <c r="B142" s="33" t="s">
        <v>152</v>
      </c>
      <c r="C142" s="28">
        <f t="shared" si="6"/>
        <v>0</v>
      </c>
      <c r="D142" s="29"/>
      <c r="E142" s="32">
        <f t="shared" si="7"/>
        <v>0</v>
      </c>
      <c r="F142" s="112">
        <f t="shared" si="8"/>
        <v>11</v>
      </c>
      <c r="G142" s="17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</row>
    <row r="143" spans="1:17" ht="13.5" thickTop="1" thickBot="1">
      <c r="A143" s="17" t="s">
        <v>739</v>
      </c>
      <c r="B143" s="33" t="s">
        <v>153</v>
      </c>
      <c r="C143" s="28">
        <f t="shared" si="6"/>
        <v>0</v>
      </c>
      <c r="D143" s="29"/>
      <c r="E143" s="32">
        <f t="shared" si="7"/>
        <v>0</v>
      </c>
      <c r="F143" s="112">
        <f t="shared" si="8"/>
        <v>11</v>
      </c>
      <c r="G143" s="17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</row>
    <row r="144" spans="1:17" ht="13.5" thickTop="1" thickBot="1">
      <c r="A144" s="17" t="s">
        <v>740</v>
      </c>
      <c r="B144" s="33" t="s">
        <v>154</v>
      </c>
      <c r="C144" s="28">
        <f t="shared" si="6"/>
        <v>0</v>
      </c>
      <c r="D144" s="29"/>
      <c r="E144" s="32">
        <f t="shared" si="7"/>
        <v>0</v>
      </c>
      <c r="F144" s="112">
        <f t="shared" si="8"/>
        <v>11</v>
      </c>
      <c r="G144" s="17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</row>
    <row r="145" spans="1:17" ht="13.5" thickTop="1" thickBot="1">
      <c r="A145" s="17" t="s">
        <v>741</v>
      </c>
      <c r="B145" s="33" t="s">
        <v>155</v>
      </c>
      <c r="C145" s="28">
        <v>28</v>
      </c>
      <c r="D145" s="29"/>
      <c r="E145" s="32">
        <f t="shared" si="7"/>
        <v>28</v>
      </c>
      <c r="F145" s="112">
        <v>10</v>
      </c>
      <c r="G145" s="116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</row>
    <row r="146" spans="1:17" ht="13.5" thickTop="1" thickBot="1">
      <c r="A146" s="17" t="s">
        <v>742</v>
      </c>
      <c r="B146" s="33" t="s">
        <v>570</v>
      </c>
      <c r="C146" s="28">
        <f t="shared" si="6"/>
        <v>0</v>
      </c>
      <c r="D146" s="29"/>
      <c r="E146" s="32">
        <f t="shared" si="7"/>
        <v>0</v>
      </c>
      <c r="F146" s="112">
        <f t="shared" si="8"/>
        <v>11</v>
      </c>
      <c r="G146" s="17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</row>
    <row r="147" spans="1:17" ht="13.5" thickTop="1" thickBot="1">
      <c r="A147" s="17" t="s">
        <v>743</v>
      </c>
      <c r="B147" s="33" t="s">
        <v>156</v>
      </c>
      <c r="C147" s="28">
        <f t="shared" si="6"/>
        <v>0</v>
      </c>
      <c r="D147" s="29"/>
      <c r="E147" s="32">
        <f t="shared" si="7"/>
        <v>0</v>
      </c>
      <c r="F147" s="112">
        <f t="shared" si="8"/>
        <v>11</v>
      </c>
      <c r="G147" s="17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</row>
    <row r="148" spans="1:17" ht="13.5" thickTop="1" thickBot="1">
      <c r="A148" s="17" t="s">
        <v>744</v>
      </c>
      <c r="B148" s="33" t="s">
        <v>157</v>
      </c>
      <c r="C148" s="28">
        <f t="shared" si="6"/>
        <v>0</v>
      </c>
      <c r="D148" s="29"/>
      <c r="E148" s="32">
        <f t="shared" si="7"/>
        <v>0</v>
      </c>
      <c r="F148" s="112">
        <f t="shared" si="8"/>
        <v>11</v>
      </c>
      <c r="G148" s="17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</row>
    <row r="149" spans="1:17" ht="13.5" thickTop="1" thickBot="1">
      <c r="A149" s="17" t="s">
        <v>745</v>
      </c>
      <c r="B149" s="33" t="s">
        <v>158</v>
      </c>
      <c r="C149" s="28">
        <f t="shared" si="6"/>
        <v>0</v>
      </c>
      <c r="D149" s="29"/>
      <c r="E149" s="32">
        <f t="shared" si="7"/>
        <v>0</v>
      </c>
      <c r="F149" s="112">
        <f t="shared" si="8"/>
        <v>11</v>
      </c>
      <c r="G149" s="17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</row>
    <row r="150" spans="1:17" ht="13.5" thickTop="1" thickBot="1">
      <c r="A150" s="17" t="s">
        <v>746</v>
      </c>
      <c r="B150" s="33" t="s">
        <v>159</v>
      </c>
      <c r="C150" s="28">
        <f t="shared" si="6"/>
        <v>0</v>
      </c>
      <c r="D150" s="29"/>
      <c r="E150" s="32">
        <f t="shared" si="7"/>
        <v>0</v>
      </c>
      <c r="F150" s="112">
        <f t="shared" si="8"/>
        <v>11</v>
      </c>
      <c r="G150" s="17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</row>
    <row r="151" spans="1:17" ht="13.5" thickTop="1" thickBot="1">
      <c r="A151" s="17" t="s">
        <v>747</v>
      </c>
      <c r="B151" s="33" t="s">
        <v>160</v>
      </c>
      <c r="C151" s="28">
        <f t="shared" si="6"/>
        <v>0</v>
      </c>
      <c r="D151" s="29"/>
      <c r="E151" s="32">
        <f t="shared" si="7"/>
        <v>0</v>
      </c>
      <c r="F151" s="112">
        <f t="shared" si="8"/>
        <v>11</v>
      </c>
      <c r="G151" s="17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</row>
    <row r="152" spans="1:17" ht="13.5" thickTop="1" thickBot="1">
      <c r="A152" s="17" t="s">
        <v>748</v>
      </c>
      <c r="B152" s="33" t="s">
        <v>541</v>
      </c>
      <c r="C152" s="28">
        <f t="shared" si="6"/>
        <v>0</v>
      </c>
      <c r="D152" s="29"/>
      <c r="E152" s="32">
        <f t="shared" si="7"/>
        <v>0</v>
      </c>
      <c r="F152" s="112">
        <f t="shared" si="8"/>
        <v>11</v>
      </c>
      <c r="G152" s="17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</row>
    <row r="153" spans="1:17" ht="13.5" thickTop="1" thickBot="1">
      <c r="A153" s="17" t="s">
        <v>749</v>
      </c>
      <c r="B153" s="33" t="s">
        <v>161</v>
      </c>
      <c r="C153" s="28">
        <f t="shared" si="6"/>
        <v>0</v>
      </c>
      <c r="D153" s="29"/>
      <c r="E153" s="32">
        <f t="shared" si="7"/>
        <v>0</v>
      </c>
      <c r="F153" s="112">
        <f t="shared" si="8"/>
        <v>11</v>
      </c>
      <c r="G153" s="17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</row>
    <row r="154" spans="1:17" ht="13.5" thickTop="1" thickBot="1">
      <c r="A154" s="50" t="s">
        <v>750</v>
      </c>
      <c r="B154" s="110" t="s">
        <v>162</v>
      </c>
      <c r="C154" s="28">
        <v>64</v>
      </c>
      <c r="D154" s="29"/>
      <c r="E154" s="32">
        <f t="shared" si="7"/>
        <v>64</v>
      </c>
      <c r="F154" s="112">
        <f t="shared" si="8"/>
        <v>1</v>
      </c>
      <c r="G154" s="116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</row>
    <row r="155" spans="1:17" ht="13.5" thickTop="1" thickBot="1">
      <c r="A155" s="17" t="s">
        <v>751</v>
      </c>
      <c r="B155" s="33" t="s">
        <v>163</v>
      </c>
      <c r="C155" s="28">
        <f t="shared" si="6"/>
        <v>0</v>
      </c>
      <c r="D155" s="29"/>
      <c r="E155" s="32">
        <f t="shared" si="7"/>
        <v>0</v>
      </c>
      <c r="F155" s="112">
        <f t="shared" si="8"/>
        <v>11</v>
      </c>
      <c r="G155" s="17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</row>
    <row r="156" spans="1:17" ht="13.5" thickTop="1" thickBot="1">
      <c r="A156" s="17" t="s">
        <v>752</v>
      </c>
      <c r="B156" s="33" t="s">
        <v>164</v>
      </c>
      <c r="C156" s="28">
        <f t="shared" si="6"/>
        <v>0</v>
      </c>
      <c r="D156" s="29"/>
      <c r="E156" s="32">
        <f t="shared" si="7"/>
        <v>0</v>
      </c>
      <c r="F156" s="112">
        <f t="shared" si="8"/>
        <v>11</v>
      </c>
      <c r="G156" s="17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</row>
    <row r="157" spans="1:17" ht="13.5" thickTop="1" thickBot="1">
      <c r="A157" s="17" t="s">
        <v>753</v>
      </c>
      <c r="B157" s="33" t="s">
        <v>165</v>
      </c>
      <c r="C157" s="28">
        <f t="shared" si="6"/>
        <v>0</v>
      </c>
      <c r="D157" s="29"/>
      <c r="E157" s="32">
        <f t="shared" si="7"/>
        <v>0</v>
      </c>
      <c r="F157" s="112">
        <f t="shared" si="8"/>
        <v>11</v>
      </c>
      <c r="G157" s="17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</row>
    <row r="158" spans="1:17" ht="13.5" thickTop="1" thickBot="1">
      <c r="A158" s="17" t="s">
        <v>754</v>
      </c>
      <c r="B158" s="33" t="s">
        <v>166</v>
      </c>
      <c r="C158" s="28">
        <f t="shared" si="6"/>
        <v>0</v>
      </c>
      <c r="D158" s="29"/>
      <c r="E158" s="32">
        <f t="shared" si="7"/>
        <v>0</v>
      </c>
      <c r="F158" s="112">
        <f t="shared" si="8"/>
        <v>11</v>
      </c>
      <c r="G158" s="116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</row>
    <row r="159" spans="1:17" ht="13.5" thickTop="1" thickBot="1">
      <c r="A159" s="17" t="s">
        <v>755</v>
      </c>
      <c r="B159" s="33" t="s">
        <v>409</v>
      </c>
      <c r="C159" s="28">
        <f t="shared" si="6"/>
        <v>0</v>
      </c>
      <c r="D159" s="29"/>
      <c r="E159" s="32">
        <f t="shared" si="7"/>
        <v>0</v>
      </c>
      <c r="F159" s="112">
        <f t="shared" si="8"/>
        <v>11</v>
      </c>
      <c r="G159" s="17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</row>
    <row r="160" spans="1:17" ht="13.5" thickTop="1" thickBot="1">
      <c r="A160" s="17" t="s">
        <v>756</v>
      </c>
      <c r="B160" s="33" t="s">
        <v>167</v>
      </c>
      <c r="C160" s="28">
        <f t="shared" si="6"/>
        <v>0</v>
      </c>
      <c r="D160" s="29"/>
      <c r="E160" s="32">
        <f t="shared" si="7"/>
        <v>0</v>
      </c>
      <c r="F160" s="112">
        <f t="shared" si="8"/>
        <v>11</v>
      </c>
      <c r="G160" s="116"/>
      <c r="H160" s="114"/>
      <c r="I160" s="115"/>
      <c r="J160" s="115"/>
      <c r="K160" s="115"/>
      <c r="L160" s="115"/>
      <c r="M160" s="115"/>
      <c r="N160" s="115"/>
      <c r="O160" s="115"/>
      <c r="P160" s="115"/>
      <c r="Q160" s="115"/>
    </row>
    <row r="161" spans="1:17" ht="13.5" thickTop="1" thickBot="1">
      <c r="A161" s="17" t="s">
        <v>757</v>
      </c>
      <c r="B161" s="33" t="s">
        <v>168</v>
      </c>
      <c r="C161" s="28">
        <f t="shared" si="6"/>
        <v>0</v>
      </c>
      <c r="D161" s="29"/>
      <c r="E161" s="32">
        <f t="shared" si="7"/>
        <v>0</v>
      </c>
      <c r="F161" s="112">
        <f t="shared" si="8"/>
        <v>11</v>
      </c>
      <c r="G161" s="17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</row>
    <row r="162" spans="1:17" ht="13.5" thickTop="1" thickBot="1">
      <c r="A162" s="17" t="s">
        <v>758</v>
      </c>
      <c r="B162" s="33" t="s">
        <v>542</v>
      </c>
      <c r="C162" s="28">
        <f t="shared" si="6"/>
        <v>0</v>
      </c>
      <c r="D162" s="29"/>
      <c r="E162" s="32">
        <f t="shared" si="7"/>
        <v>0</v>
      </c>
      <c r="F162" s="112">
        <f t="shared" si="8"/>
        <v>11</v>
      </c>
      <c r="G162" s="17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</row>
    <row r="163" spans="1:17" ht="13.5" thickTop="1" thickBot="1">
      <c r="A163" s="17" t="s">
        <v>759</v>
      </c>
      <c r="B163" s="33" t="s">
        <v>169</v>
      </c>
      <c r="C163" s="28">
        <f t="shared" si="6"/>
        <v>0</v>
      </c>
      <c r="D163" s="29"/>
      <c r="E163" s="32">
        <f t="shared" si="7"/>
        <v>0</v>
      </c>
      <c r="F163" s="112">
        <f t="shared" si="8"/>
        <v>11</v>
      </c>
      <c r="G163" s="17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</row>
    <row r="164" spans="1:17" ht="13.5" thickTop="1" thickBot="1">
      <c r="A164" s="17" t="s">
        <v>760</v>
      </c>
      <c r="B164" s="33" t="s">
        <v>170</v>
      </c>
      <c r="C164" s="28">
        <f t="shared" si="6"/>
        <v>0</v>
      </c>
      <c r="D164" s="29"/>
      <c r="E164" s="32">
        <f t="shared" si="7"/>
        <v>0</v>
      </c>
      <c r="F164" s="112">
        <f t="shared" si="8"/>
        <v>11</v>
      </c>
      <c r="G164" s="17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</row>
    <row r="165" spans="1:17" ht="13.5" thickTop="1" thickBot="1">
      <c r="A165" s="17" t="s">
        <v>761</v>
      </c>
      <c r="B165" s="33" t="s">
        <v>171</v>
      </c>
      <c r="C165" s="28">
        <f t="shared" si="6"/>
        <v>0</v>
      </c>
      <c r="D165" s="29"/>
      <c r="E165" s="32">
        <f t="shared" si="7"/>
        <v>0</v>
      </c>
      <c r="F165" s="112">
        <f t="shared" si="8"/>
        <v>11</v>
      </c>
      <c r="G165" s="17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</row>
    <row r="166" spans="1:17" ht="13.5" thickTop="1" thickBot="1">
      <c r="A166" s="17" t="s">
        <v>762</v>
      </c>
      <c r="B166" s="33" t="s">
        <v>172</v>
      </c>
      <c r="C166" s="28">
        <f t="shared" si="6"/>
        <v>0</v>
      </c>
      <c r="D166" s="29"/>
      <c r="E166" s="32">
        <f t="shared" si="7"/>
        <v>0</v>
      </c>
      <c r="F166" s="112">
        <f t="shared" si="8"/>
        <v>11</v>
      </c>
      <c r="G166" s="17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</row>
    <row r="167" spans="1:17" ht="13.5" thickTop="1" thickBot="1">
      <c r="A167" s="17" t="s">
        <v>763</v>
      </c>
      <c r="B167" s="33" t="s">
        <v>173</v>
      </c>
      <c r="C167" s="28">
        <f t="shared" si="6"/>
        <v>0</v>
      </c>
      <c r="D167" s="29"/>
      <c r="E167" s="32">
        <f t="shared" si="7"/>
        <v>0</v>
      </c>
      <c r="F167" s="112">
        <f t="shared" si="8"/>
        <v>11</v>
      </c>
      <c r="G167" s="17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</row>
    <row r="168" spans="1:17" ht="13.5" thickTop="1" thickBot="1">
      <c r="A168" s="17" t="s">
        <v>764</v>
      </c>
      <c r="B168" s="33" t="s">
        <v>174</v>
      </c>
      <c r="C168" s="28">
        <f t="shared" si="6"/>
        <v>0</v>
      </c>
      <c r="D168" s="29"/>
      <c r="E168" s="32">
        <f t="shared" si="7"/>
        <v>0</v>
      </c>
      <c r="F168" s="112">
        <f t="shared" si="8"/>
        <v>11</v>
      </c>
      <c r="G168" s="17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</row>
    <row r="169" spans="1:17" ht="13.5" thickTop="1" thickBot="1">
      <c r="A169" s="17" t="s">
        <v>765</v>
      </c>
      <c r="B169" s="33" t="s">
        <v>175</v>
      </c>
      <c r="C169" s="28">
        <f t="shared" si="6"/>
        <v>0</v>
      </c>
      <c r="D169" s="29"/>
      <c r="E169" s="32">
        <f t="shared" si="7"/>
        <v>0</v>
      </c>
      <c r="F169" s="112">
        <f t="shared" si="8"/>
        <v>11</v>
      </c>
      <c r="G169" s="17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</row>
    <row r="170" spans="1:17" ht="13.5" thickTop="1" thickBot="1">
      <c r="A170" s="17" t="s">
        <v>766</v>
      </c>
      <c r="B170" s="33" t="s">
        <v>176</v>
      </c>
      <c r="C170" s="28">
        <f t="shared" si="6"/>
        <v>0</v>
      </c>
      <c r="D170" s="29"/>
      <c r="E170" s="32">
        <f t="shared" si="7"/>
        <v>0</v>
      </c>
      <c r="F170" s="112">
        <f t="shared" si="8"/>
        <v>11</v>
      </c>
      <c r="G170" s="17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</row>
    <row r="171" spans="1:17" ht="13.5" thickTop="1" thickBot="1">
      <c r="A171" s="17" t="s">
        <v>767</v>
      </c>
      <c r="B171" s="33" t="s">
        <v>177</v>
      </c>
      <c r="C171" s="28">
        <f t="shared" si="6"/>
        <v>0</v>
      </c>
      <c r="D171" s="29"/>
      <c r="E171" s="32">
        <f t="shared" si="7"/>
        <v>0</v>
      </c>
      <c r="F171" s="112">
        <f t="shared" si="8"/>
        <v>11</v>
      </c>
      <c r="G171" s="17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</row>
    <row r="172" spans="1:17" ht="13.5" thickTop="1" thickBot="1">
      <c r="A172" s="17" t="s">
        <v>768</v>
      </c>
      <c r="B172" s="33" t="s">
        <v>178</v>
      </c>
      <c r="C172" s="28">
        <f t="shared" si="6"/>
        <v>0</v>
      </c>
      <c r="D172" s="29"/>
      <c r="E172" s="32">
        <f t="shared" si="7"/>
        <v>0</v>
      </c>
      <c r="F172" s="112">
        <f t="shared" si="8"/>
        <v>11</v>
      </c>
      <c r="G172" s="17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</row>
    <row r="173" spans="1:17" ht="13.5" thickTop="1" thickBot="1">
      <c r="A173" s="17" t="s">
        <v>769</v>
      </c>
      <c r="B173" s="33" t="s">
        <v>179</v>
      </c>
      <c r="C173" s="28">
        <f t="shared" si="6"/>
        <v>0</v>
      </c>
      <c r="D173" s="29"/>
      <c r="E173" s="32">
        <f t="shared" si="7"/>
        <v>0</v>
      </c>
      <c r="F173" s="112">
        <f t="shared" si="8"/>
        <v>11</v>
      </c>
      <c r="G173" s="17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</row>
    <row r="174" spans="1:17" ht="13.5" thickTop="1" thickBot="1">
      <c r="A174" s="17" t="s">
        <v>770</v>
      </c>
      <c r="B174" s="33" t="s">
        <v>180</v>
      </c>
      <c r="C174" s="28">
        <f t="shared" si="6"/>
        <v>0</v>
      </c>
      <c r="D174" s="29"/>
      <c r="E174" s="32">
        <f t="shared" si="7"/>
        <v>0</v>
      </c>
      <c r="F174" s="112">
        <f t="shared" si="8"/>
        <v>11</v>
      </c>
      <c r="G174" s="17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</row>
    <row r="175" spans="1:17" ht="13.5" thickTop="1" thickBot="1">
      <c r="A175" s="17" t="s">
        <v>771</v>
      </c>
      <c r="B175" s="33" t="s">
        <v>181</v>
      </c>
      <c r="C175" s="28">
        <f t="shared" si="6"/>
        <v>0</v>
      </c>
      <c r="D175" s="29"/>
      <c r="E175" s="32">
        <f t="shared" si="7"/>
        <v>0</v>
      </c>
      <c r="F175" s="112">
        <f t="shared" si="8"/>
        <v>11</v>
      </c>
      <c r="G175" s="17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</row>
    <row r="176" spans="1:17" ht="13.5" thickTop="1" thickBot="1">
      <c r="A176" s="17" t="s">
        <v>772</v>
      </c>
      <c r="B176" s="33" t="s">
        <v>182</v>
      </c>
      <c r="C176" s="28">
        <f t="shared" si="6"/>
        <v>0</v>
      </c>
      <c r="D176" s="29"/>
      <c r="E176" s="32">
        <f t="shared" si="7"/>
        <v>0</v>
      </c>
      <c r="F176" s="112">
        <f t="shared" si="8"/>
        <v>11</v>
      </c>
      <c r="G176" s="17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</row>
    <row r="177" spans="1:17" ht="13.5" thickTop="1" thickBot="1">
      <c r="A177" s="17" t="s">
        <v>773</v>
      </c>
      <c r="B177" s="33" t="s">
        <v>183</v>
      </c>
      <c r="C177" s="28">
        <f t="shared" si="6"/>
        <v>0</v>
      </c>
      <c r="D177" s="29"/>
      <c r="E177" s="32">
        <f t="shared" si="7"/>
        <v>0</v>
      </c>
      <c r="F177" s="112">
        <f t="shared" si="8"/>
        <v>11</v>
      </c>
      <c r="G177" s="17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</row>
    <row r="178" spans="1:17" ht="13.5" thickTop="1" thickBot="1">
      <c r="A178" s="17" t="s">
        <v>774</v>
      </c>
      <c r="B178" s="33" t="s">
        <v>184</v>
      </c>
      <c r="C178" s="28">
        <f t="shared" si="6"/>
        <v>0</v>
      </c>
      <c r="D178" s="29"/>
      <c r="E178" s="32">
        <f t="shared" si="7"/>
        <v>0</v>
      </c>
      <c r="F178" s="112">
        <f t="shared" si="8"/>
        <v>11</v>
      </c>
      <c r="G178" s="17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</row>
    <row r="179" spans="1:17" ht="13.5" thickTop="1" thickBot="1">
      <c r="A179" s="17" t="s">
        <v>775</v>
      </c>
      <c r="B179" s="33" t="s">
        <v>185</v>
      </c>
      <c r="C179" s="28">
        <f t="shared" si="6"/>
        <v>0</v>
      </c>
      <c r="D179" s="29"/>
      <c r="E179" s="32">
        <f t="shared" si="7"/>
        <v>0</v>
      </c>
      <c r="F179" s="112">
        <f t="shared" si="8"/>
        <v>11</v>
      </c>
      <c r="G179" s="17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</row>
    <row r="180" spans="1:17" ht="13.5" thickTop="1" thickBot="1">
      <c r="A180" s="17" t="s">
        <v>776</v>
      </c>
      <c r="B180" s="33" t="s">
        <v>186</v>
      </c>
      <c r="C180" s="28">
        <f t="shared" si="6"/>
        <v>0</v>
      </c>
      <c r="D180" s="29"/>
      <c r="E180" s="32">
        <f t="shared" si="7"/>
        <v>0</v>
      </c>
      <c r="F180" s="112">
        <f t="shared" si="8"/>
        <v>11</v>
      </c>
      <c r="G180" s="17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</row>
    <row r="181" spans="1:17" ht="13.5" thickTop="1" thickBot="1">
      <c r="A181" s="17" t="s">
        <v>777</v>
      </c>
      <c r="B181" s="33" t="s">
        <v>187</v>
      </c>
      <c r="C181" s="28">
        <f t="shared" si="6"/>
        <v>0</v>
      </c>
      <c r="D181" s="29"/>
      <c r="E181" s="32">
        <f t="shared" si="7"/>
        <v>0</v>
      </c>
      <c r="F181" s="112">
        <f t="shared" si="8"/>
        <v>11</v>
      </c>
      <c r="G181" s="17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</row>
    <row r="182" spans="1:17" ht="13.5" thickTop="1" thickBot="1">
      <c r="A182" s="17" t="s">
        <v>778</v>
      </c>
      <c r="B182" s="33" t="s">
        <v>188</v>
      </c>
      <c r="C182" s="28">
        <f t="shared" si="6"/>
        <v>0</v>
      </c>
      <c r="D182" s="29"/>
      <c r="E182" s="32">
        <f t="shared" si="7"/>
        <v>0</v>
      </c>
      <c r="F182" s="112">
        <f t="shared" si="8"/>
        <v>11</v>
      </c>
      <c r="G182" s="17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</row>
    <row r="183" spans="1:17" ht="13.5" thickTop="1" thickBot="1">
      <c r="A183" s="17" t="s">
        <v>779</v>
      </c>
      <c r="B183" s="33" t="s">
        <v>569</v>
      </c>
      <c r="C183" s="28">
        <f t="shared" si="6"/>
        <v>0</v>
      </c>
      <c r="D183" s="29"/>
      <c r="E183" s="32">
        <f t="shared" si="7"/>
        <v>0</v>
      </c>
      <c r="F183" s="112">
        <f t="shared" si="8"/>
        <v>11</v>
      </c>
      <c r="G183" s="17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</row>
    <row r="184" spans="1:17" ht="13.5" thickTop="1" thickBot="1">
      <c r="A184" s="17" t="s">
        <v>780</v>
      </c>
      <c r="B184" s="33" t="s">
        <v>190</v>
      </c>
      <c r="C184" s="28">
        <f t="shared" si="6"/>
        <v>0</v>
      </c>
      <c r="D184" s="29"/>
      <c r="E184" s="32">
        <f t="shared" si="7"/>
        <v>0</v>
      </c>
      <c r="F184" s="112">
        <f t="shared" si="8"/>
        <v>11</v>
      </c>
      <c r="G184" s="17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</row>
    <row r="185" spans="1:17" ht="13.5" thickTop="1" thickBot="1">
      <c r="A185" s="17" t="s">
        <v>781</v>
      </c>
      <c r="B185" s="33" t="s">
        <v>191</v>
      </c>
      <c r="C185" s="28">
        <f t="shared" si="6"/>
        <v>0</v>
      </c>
      <c r="D185" s="29"/>
      <c r="E185" s="32">
        <f t="shared" si="7"/>
        <v>0</v>
      </c>
      <c r="F185" s="112">
        <f t="shared" si="8"/>
        <v>11</v>
      </c>
      <c r="G185" s="17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</row>
    <row r="186" spans="1:17" ht="13.5" thickTop="1" thickBot="1">
      <c r="A186" s="17" t="s">
        <v>782</v>
      </c>
      <c r="B186" s="33" t="s">
        <v>192</v>
      </c>
      <c r="C186" s="28">
        <f t="shared" si="6"/>
        <v>0</v>
      </c>
      <c r="D186" s="29"/>
      <c r="E186" s="32">
        <f t="shared" si="7"/>
        <v>0</v>
      </c>
      <c r="F186" s="112">
        <f t="shared" si="8"/>
        <v>11</v>
      </c>
      <c r="G186" s="17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</row>
    <row r="187" spans="1:17" ht="13.5" thickTop="1" thickBot="1">
      <c r="A187" s="17" t="s">
        <v>783</v>
      </c>
      <c r="B187" s="33" t="s">
        <v>193</v>
      </c>
      <c r="C187" s="28">
        <f t="shared" si="6"/>
        <v>0</v>
      </c>
      <c r="D187" s="29"/>
      <c r="E187" s="32">
        <f t="shared" si="7"/>
        <v>0</v>
      </c>
      <c r="F187" s="112">
        <f t="shared" si="8"/>
        <v>11</v>
      </c>
      <c r="G187" s="17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</row>
    <row r="188" spans="1:17" ht="13.5" thickTop="1" thickBot="1">
      <c r="A188" s="17" t="s">
        <v>784</v>
      </c>
      <c r="B188" s="33" t="s">
        <v>194</v>
      </c>
      <c r="C188" s="28">
        <f t="shared" si="6"/>
        <v>0</v>
      </c>
      <c r="D188" s="29"/>
      <c r="E188" s="32">
        <f t="shared" si="7"/>
        <v>0</v>
      </c>
      <c r="F188" s="112">
        <f t="shared" si="8"/>
        <v>11</v>
      </c>
      <c r="G188" s="17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</row>
    <row r="189" spans="1:17" ht="13.5" thickTop="1" thickBot="1">
      <c r="A189" s="17" t="s">
        <v>785</v>
      </c>
      <c r="B189" s="33" t="s">
        <v>195</v>
      </c>
      <c r="C189" s="28">
        <f t="shared" si="6"/>
        <v>0</v>
      </c>
      <c r="D189" s="29"/>
      <c r="E189" s="32">
        <f t="shared" si="7"/>
        <v>0</v>
      </c>
      <c r="F189" s="112">
        <f t="shared" si="8"/>
        <v>11</v>
      </c>
      <c r="G189" s="17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</row>
    <row r="190" spans="1:17" ht="13.5" thickTop="1" thickBot="1">
      <c r="A190" s="17" t="s">
        <v>786</v>
      </c>
      <c r="B190" s="33" t="s">
        <v>196</v>
      </c>
      <c r="C190" s="28">
        <f t="shared" si="6"/>
        <v>0</v>
      </c>
      <c r="D190" s="29"/>
      <c r="E190" s="32">
        <f t="shared" si="7"/>
        <v>0</v>
      </c>
      <c r="F190" s="112">
        <f t="shared" si="8"/>
        <v>11</v>
      </c>
      <c r="G190" s="17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</row>
    <row r="191" spans="1:17" ht="13.5" thickTop="1" thickBot="1">
      <c r="A191" s="17" t="s">
        <v>787</v>
      </c>
      <c r="B191" s="33" t="s">
        <v>197</v>
      </c>
      <c r="C191" s="28">
        <f t="shared" si="6"/>
        <v>0</v>
      </c>
      <c r="D191" s="29"/>
      <c r="E191" s="32">
        <f t="shared" si="7"/>
        <v>0</v>
      </c>
      <c r="F191" s="112">
        <f t="shared" si="8"/>
        <v>11</v>
      </c>
      <c r="G191" s="17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</row>
    <row r="192" spans="1:17" ht="13.5" thickTop="1" thickBot="1">
      <c r="A192" s="17" t="s">
        <v>788</v>
      </c>
      <c r="B192" s="33" t="s">
        <v>198</v>
      </c>
      <c r="C192" s="28">
        <f t="shared" si="6"/>
        <v>0</v>
      </c>
      <c r="D192" s="29"/>
      <c r="E192" s="32">
        <f t="shared" si="7"/>
        <v>0</v>
      </c>
      <c r="F192" s="112">
        <f t="shared" si="8"/>
        <v>11</v>
      </c>
      <c r="G192" s="17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</row>
    <row r="193" spans="1:17" ht="13.5" thickTop="1" thickBot="1">
      <c r="A193" s="17" t="s">
        <v>789</v>
      </c>
      <c r="B193" s="33" t="s">
        <v>199</v>
      </c>
      <c r="C193" s="28">
        <f t="shared" si="6"/>
        <v>0</v>
      </c>
      <c r="D193" s="29"/>
      <c r="E193" s="32">
        <f t="shared" si="7"/>
        <v>0</v>
      </c>
      <c r="F193" s="112">
        <f t="shared" si="8"/>
        <v>11</v>
      </c>
      <c r="G193" s="17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</row>
    <row r="194" spans="1:17" ht="13.5" thickTop="1" thickBot="1">
      <c r="A194" s="17" t="s">
        <v>790</v>
      </c>
      <c r="B194" s="33" t="s">
        <v>200</v>
      </c>
      <c r="C194" s="28">
        <f t="shared" si="6"/>
        <v>0</v>
      </c>
      <c r="D194" s="29"/>
      <c r="E194" s="32">
        <f t="shared" si="7"/>
        <v>0</v>
      </c>
      <c r="F194" s="112">
        <f t="shared" si="8"/>
        <v>11</v>
      </c>
      <c r="G194" s="17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</row>
    <row r="195" spans="1:17" ht="13.5" thickTop="1" thickBot="1">
      <c r="A195" s="17" t="s">
        <v>791</v>
      </c>
      <c r="B195" s="33" t="s">
        <v>201</v>
      </c>
      <c r="C195" s="28">
        <f t="shared" si="6"/>
        <v>0</v>
      </c>
      <c r="D195" s="29"/>
      <c r="E195" s="32">
        <f t="shared" si="7"/>
        <v>0</v>
      </c>
      <c r="F195" s="112">
        <f t="shared" si="8"/>
        <v>11</v>
      </c>
      <c r="G195" s="17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</row>
    <row r="196" spans="1:17" ht="13.5" thickTop="1" thickBot="1">
      <c r="A196" s="17" t="s">
        <v>792</v>
      </c>
      <c r="B196" s="33" t="s">
        <v>202</v>
      </c>
      <c r="C196" s="28">
        <f t="shared" si="6"/>
        <v>0</v>
      </c>
      <c r="D196" s="29"/>
      <c r="E196" s="32">
        <f t="shared" si="7"/>
        <v>0</v>
      </c>
      <c r="F196" s="112">
        <f t="shared" si="8"/>
        <v>11</v>
      </c>
      <c r="G196" s="17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</row>
    <row r="197" spans="1:17" ht="13.5" thickTop="1" thickBot="1">
      <c r="A197" s="17" t="s">
        <v>793</v>
      </c>
      <c r="B197" s="33" t="s">
        <v>203</v>
      </c>
      <c r="C197" s="28">
        <f t="shared" ref="C197:C260" si="9">SUM(H197:Q197)</f>
        <v>0</v>
      </c>
      <c r="D197" s="29"/>
      <c r="E197" s="32">
        <f t="shared" ref="E197:E260" si="10">C197+D197</f>
        <v>0</v>
      </c>
      <c r="F197" s="112">
        <f t="shared" ref="F197:F260" si="11">RANK(C197,C$4:C$349)</f>
        <v>11</v>
      </c>
      <c r="G197" s="17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</row>
    <row r="198" spans="1:17" ht="13.5" thickTop="1" thickBot="1">
      <c r="A198" s="17" t="s">
        <v>794</v>
      </c>
      <c r="B198" s="33" t="s">
        <v>204</v>
      </c>
      <c r="C198" s="28">
        <f t="shared" si="9"/>
        <v>0</v>
      </c>
      <c r="D198" s="29"/>
      <c r="E198" s="32">
        <f t="shared" si="10"/>
        <v>0</v>
      </c>
      <c r="F198" s="112">
        <f t="shared" si="11"/>
        <v>11</v>
      </c>
      <c r="G198" s="17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</row>
    <row r="199" spans="1:17" ht="13.5" thickTop="1" thickBot="1">
      <c r="A199" s="17" t="s">
        <v>795</v>
      </c>
      <c r="B199" s="33" t="s">
        <v>205</v>
      </c>
      <c r="C199" s="28">
        <f t="shared" si="9"/>
        <v>0</v>
      </c>
      <c r="D199" s="29"/>
      <c r="E199" s="32">
        <f t="shared" si="10"/>
        <v>0</v>
      </c>
      <c r="F199" s="112">
        <f t="shared" si="11"/>
        <v>11</v>
      </c>
      <c r="G199" s="17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</row>
    <row r="200" spans="1:17" ht="13.5" thickTop="1" thickBot="1">
      <c r="A200" s="17" t="s">
        <v>796</v>
      </c>
      <c r="B200" s="33" t="s">
        <v>206</v>
      </c>
      <c r="C200" s="28">
        <f t="shared" si="9"/>
        <v>0</v>
      </c>
      <c r="D200" s="29"/>
      <c r="E200" s="32">
        <f t="shared" si="10"/>
        <v>0</v>
      </c>
      <c r="F200" s="112">
        <f t="shared" si="11"/>
        <v>11</v>
      </c>
      <c r="G200" s="17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</row>
    <row r="201" spans="1:17" ht="13.5" thickTop="1" thickBot="1">
      <c r="A201" s="17" t="s">
        <v>797</v>
      </c>
      <c r="B201" s="33" t="s">
        <v>207</v>
      </c>
      <c r="C201" s="28">
        <f t="shared" si="9"/>
        <v>0</v>
      </c>
      <c r="D201" s="29"/>
      <c r="E201" s="32">
        <f t="shared" si="10"/>
        <v>0</v>
      </c>
      <c r="F201" s="112">
        <v>11</v>
      </c>
      <c r="G201" s="116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</row>
    <row r="202" spans="1:17" ht="13.5" thickTop="1" thickBot="1">
      <c r="A202" s="17" t="s">
        <v>798</v>
      </c>
      <c r="B202" s="33" t="s">
        <v>799</v>
      </c>
      <c r="C202" s="28">
        <f t="shared" si="9"/>
        <v>0</v>
      </c>
      <c r="D202" s="29"/>
      <c r="E202" s="32">
        <f t="shared" si="10"/>
        <v>0</v>
      </c>
      <c r="F202" s="112">
        <f t="shared" si="11"/>
        <v>11</v>
      </c>
      <c r="G202" s="17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</row>
    <row r="203" spans="1:17" ht="13.5" thickTop="1" thickBot="1">
      <c r="A203" s="17" t="s">
        <v>800</v>
      </c>
      <c r="B203" s="33" t="s">
        <v>208</v>
      </c>
      <c r="C203" s="28">
        <f t="shared" si="9"/>
        <v>0</v>
      </c>
      <c r="D203" s="29"/>
      <c r="E203" s="32">
        <f t="shared" si="10"/>
        <v>0</v>
      </c>
      <c r="F203" s="112">
        <f t="shared" si="11"/>
        <v>11</v>
      </c>
      <c r="G203" s="17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</row>
    <row r="204" spans="1:17" ht="13.5" thickTop="1" thickBot="1">
      <c r="A204" s="17" t="s">
        <v>801</v>
      </c>
      <c r="B204" s="33" t="s">
        <v>802</v>
      </c>
      <c r="C204" s="28">
        <f t="shared" si="9"/>
        <v>0</v>
      </c>
      <c r="D204" s="29"/>
      <c r="E204" s="32">
        <f t="shared" si="10"/>
        <v>0</v>
      </c>
      <c r="F204" s="112">
        <f t="shared" si="11"/>
        <v>11</v>
      </c>
      <c r="G204" s="17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</row>
    <row r="205" spans="1:17" ht="13.5" thickTop="1" thickBot="1">
      <c r="A205" s="17" t="s">
        <v>803</v>
      </c>
      <c r="B205" s="33" t="s">
        <v>209</v>
      </c>
      <c r="C205" s="28">
        <f t="shared" si="9"/>
        <v>0</v>
      </c>
      <c r="D205" s="29"/>
      <c r="E205" s="32">
        <f t="shared" si="10"/>
        <v>0</v>
      </c>
      <c r="F205" s="112">
        <f t="shared" si="11"/>
        <v>11</v>
      </c>
      <c r="G205" s="17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</row>
    <row r="206" spans="1:17" ht="13.5" thickTop="1" thickBot="1">
      <c r="A206" s="17" t="s">
        <v>804</v>
      </c>
      <c r="B206" s="33" t="s">
        <v>210</v>
      </c>
      <c r="C206" s="28">
        <f t="shared" si="9"/>
        <v>0</v>
      </c>
      <c r="D206" s="29"/>
      <c r="E206" s="32">
        <f t="shared" si="10"/>
        <v>0</v>
      </c>
      <c r="F206" s="112">
        <f t="shared" si="11"/>
        <v>11</v>
      </c>
      <c r="G206" s="17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</row>
    <row r="207" spans="1:17" ht="13.5" thickTop="1" thickBot="1">
      <c r="A207" s="17" t="s">
        <v>805</v>
      </c>
      <c r="B207" s="33" t="s">
        <v>211</v>
      </c>
      <c r="C207" s="28">
        <f t="shared" si="9"/>
        <v>0</v>
      </c>
      <c r="D207" s="29"/>
      <c r="E207" s="32">
        <f t="shared" si="10"/>
        <v>0</v>
      </c>
      <c r="F207" s="112">
        <f t="shared" si="11"/>
        <v>11</v>
      </c>
      <c r="G207" s="17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</row>
    <row r="208" spans="1:17" ht="13.5" thickTop="1" thickBot="1">
      <c r="A208" s="17" t="s">
        <v>806</v>
      </c>
      <c r="B208" s="33" t="s">
        <v>407</v>
      </c>
      <c r="C208" s="28">
        <v>10</v>
      </c>
      <c r="D208" s="29"/>
      <c r="E208" s="32">
        <f t="shared" si="10"/>
        <v>10</v>
      </c>
      <c r="F208" s="112">
        <f t="shared" si="11"/>
        <v>10</v>
      </c>
      <c r="G208" s="116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</row>
    <row r="209" spans="1:17" ht="13.5" thickTop="1" thickBot="1">
      <c r="A209" s="17" t="s">
        <v>807</v>
      </c>
      <c r="B209" s="33" t="s">
        <v>33</v>
      </c>
      <c r="C209" s="28">
        <v>52</v>
      </c>
      <c r="D209" s="29"/>
      <c r="E209" s="32">
        <f t="shared" si="10"/>
        <v>52</v>
      </c>
      <c r="F209" s="112">
        <f t="shared" si="11"/>
        <v>3</v>
      </c>
      <c r="G209" s="116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</row>
    <row r="210" spans="1:17" ht="13.5" thickTop="1" thickBot="1">
      <c r="A210" s="17" t="s">
        <v>808</v>
      </c>
      <c r="B210" s="33" t="s">
        <v>15</v>
      </c>
      <c r="C210" s="28">
        <f t="shared" si="9"/>
        <v>0</v>
      </c>
      <c r="D210" s="29"/>
      <c r="E210" s="32">
        <f t="shared" si="10"/>
        <v>0</v>
      </c>
      <c r="F210" s="112">
        <v>6</v>
      </c>
      <c r="G210" s="116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</row>
    <row r="211" spans="1:17" ht="13.5" thickTop="1" thickBot="1">
      <c r="A211" s="17" t="s">
        <v>809</v>
      </c>
      <c r="B211" s="33" t="s">
        <v>213</v>
      </c>
      <c r="C211" s="28">
        <f t="shared" si="9"/>
        <v>0</v>
      </c>
      <c r="D211" s="29"/>
      <c r="E211" s="32">
        <f t="shared" si="10"/>
        <v>0</v>
      </c>
      <c r="F211" s="112">
        <f t="shared" si="11"/>
        <v>11</v>
      </c>
      <c r="G211" s="17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</row>
    <row r="212" spans="1:17" ht="13.5" thickTop="1" thickBot="1">
      <c r="A212" s="17" t="s">
        <v>810</v>
      </c>
      <c r="B212" s="33" t="s">
        <v>214</v>
      </c>
      <c r="C212" s="28">
        <f t="shared" si="9"/>
        <v>0</v>
      </c>
      <c r="D212" s="29"/>
      <c r="E212" s="32">
        <f t="shared" si="10"/>
        <v>0</v>
      </c>
      <c r="F212" s="112">
        <f t="shared" si="11"/>
        <v>11</v>
      </c>
      <c r="G212" s="17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</row>
    <row r="213" spans="1:17" ht="13.5" thickTop="1" thickBot="1">
      <c r="A213" s="17" t="s">
        <v>811</v>
      </c>
      <c r="B213" s="33" t="s">
        <v>215</v>
      </c>
      <c r="C213" s="28">
        <f t="shared" si="9"/>
        <v>0</v>
      </c>
      <c r="D213" s="29"/>
      <c r="E213" s="32">
        <f t="shared" si="10"/>
        <v>0</v>
      </c>
      <c r="F213" s="112">
        <f t="shared" si="11"/>
        <v>11</v>
      </c>
      <c r="G213" s="17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</row>
    <row r="214" spans="1:17" ht="13.5" thickTop="1" thickBot="1">
      <c r="A214" s="17" t="s">
        <v>812</v>
      </c>
      <c r="B214" s="33" t="s">
        <v>813</v>
      </c>
      <c r="C214" s="28">
        <f t="shared" si="9"/>
        <v>0</v>
      </c>
      <c r="D214" s="29"/>
      <c r="E214" s="32">
        <f t="shared" si="10"/>
        <v>0</v>
      </c>
      <c r="F214" s="112">
        <f t="shared" si="11"/>
        <v>11</v>
      </c>
      <c r="G214" s="17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</row>
    <row r="215" spans="1:17" ht="13.5" thickTop="1" thickBot="1">
      <c r="A215" s="17" t="s">
        <v>814</v>
      </c>
      <c r="B215" s="33" t="s">
        <v>216</v>
      </c>
      <c r="C215" s="28">
        <f t="shared" si="9"/>
        <v>0</v>
      </c>
      <c r="D215" s="29"/>
      <c r="E215" s="32">
        <f t="shared" si="10"/>
        <v>0</v>
      </c>
      <c r="F215" s="112">
        <f t="shared" si="11"/>
        <v>11</v>
      </c>
      <c r="G215" s="17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</row>
    <row r="216" spans="1:17" ht="13.5" thickTop="1" thickBot="1">
      <c r="A216" s="17" t="s">
        <v>815</v>
      </c>
      <c r="B216" s="33" t="s">
        <v>217</v>
      </c>
      <c r="C216" s="28">
        <f t="shared" si="9"/>
        <v>0</v>
      </c>
      <c r="D216" s="29"/>
      <c r="E216" s="32">
        <f t="shared" si="10"/>
        <v>0</v>
      </c>
      <c r="F216" s="112">
        <f t="shared" si="11"/>
        <v>11</v>
      </c>
      <c r="G216" s="17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</row>
    <row r="217" spans="1:17" ht="13.5" thickTop="1" thickBot="1">
      <c r="A217" s="17" t="s">
        <v>816</v>
      </c>
      <c r="B217" s="33" t="s">
        <v>218</v>
      </c>
      <c r="C217" s="28">
        <f t="shared" si="9"/>
        <v>0</v>
      </c>
      <c r="D217" s="29"/>
      <c r="E217" s="32">
        <f t="shared" si="10"/>
        <v>0</v>
      </c>
      <c r="F217" s="112">
        <f t="shared" si="11"/>
        <v>11</v>
      </c>
      <c r="G217" s="17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</row>
    <row r="218" spans="1:17" ht="13.5" thickTop="1" thickBot="1">
      <c r="A218" s="17" t="s">
        <v>817</v>
      </c>
      <c r="B218" s="33" t="s">
        <v>219</v>
      </c>
      <c r="C218" s="28">
        <f t="shared" si="9"/>
        <v>0</v>
      </c>
      <c r="D218" s="29"/>
      <c r="E218" s="32">
        <f t="shared" si="10"/>
        <v>0</v>
      </c>
      <c r="F218" s="112">
        <f t="shared" si="11"/>
        <v>11</v>
      </c>
      <c r="G218" s="17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</row>
    <row r="219" spans="1:17" ht="13.5" thickTop="1" thickBot="1">
      <c r="A219" s="17" t="s">
        <v>818</v>
      </c>
      <c r="B219" s="33" t="s">
        <v>220</v>
      </c>
      <c r="C219" s="28">
        <f t="shared" si="9"/>
        <v>0</v>
      </c>
      <c r="D219" s="29"/>
      <c r="E219" s="32">
        <f t="shared" si="10"/>
        <v>0</v>
      </c>
      <c r="F219" s="112">
        <f t="shared" si="11"/>
        <v>11</v>
      </c>
      <c r="G219" s="116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</row>
    <row r="220" spans="1:17" ht="13.5" thickTop="1" thickBot="1">
      <c r="A220" s="17" t="s">
        <v>819</v>
      </c>
      <c r="B220" s="33" t="s">
        <v>221</v>
      </c>
      <c r="C220" s="28">
        <f t="shared" si="9"/>
        <v>0</v>
      </c>
      <c r="D220" s="29"/>
      <c r="E220" s="32">
        <f t="shared" si="10"/>
        <v>0</v>
      </c>
      <c r="F220" s="112">
        <f t="shared" si="11"/>
        <v>11</v>
      </c>
      <c r="G220" s="17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</row>
    <row r="221" spans="1:17" ht="13.5" thickTop="1" thickBot="1">
      <c r="A221" s="17" t="s">
        <v>820</v>
      </c>
      <c r="B221" s="33" t="s">
        <v>222</v>
      </c>
      <c r="C221" s="28">
        <f t="shared" si="9"/>
        <v>0</v>
      </c>
      <c r="D221" s="29"/>
      <c r="E221" s="32">
        <f t="shared" si="10"/>
        <v>0</v>
      </c>
      <c r="F221" s="112">
        <f t="shared" si="11"/>
        <v>11</v>
      </c>
      <c r="G221" s="17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</row>
    <row r="222" spans="1:17" ht="13.5" thickTop="1" thickBot="1">
      <c r="A222" s="17" t="s">
        <v>821</v>
      </c>
      <c r="B222" s="33" t="s">
        <v>4</v>
      </c>
      <c r="C222" s="28">
        <f t="shared" si="9"/>
        <v>0</v>
      </c>
      <c r="D222" s="29"/>
      <c r="E222" s="32">
        <f t="shared" si="10"/>
        <v>0</v>
      </c>
      <c r="F222" s="112">
        <f t="shared" si="11"/>
        <v>11</v>
      </c>
      <c r="G222" s="17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</row>
    <row r="223" spans="1:17" ht="13.5" thickTop="1" thickBot="1">
      <c r="A223" s="17" t="s">
        <v>822</v>
      </c>
      <c r="B223" s="33" t="s">
        <v>223</v>
      </c>
      <c r="C223" s="28">
        <f t="shared" si="9"/>
        <v>0</v>
      </c>
      <c r="D223" s="29"/>
      <c r="E223" s="32">
        <f t="shared" si="10"/>
        <v>0</v>
      </c>
      <c r="F223" s="112">
        <f t="shared" si="11"/>
        <v>11</v>
      </c>
      <c r="G223" s="17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</row>
    <row r="224" spans="1:17" ht="13.5" thickTop="1" thickBot="1">
      <c r="A224" s="17" t="s">
        <v>823</v>
      </c>
      <c r="B224" s="33" t="s">
        <v>224</v>
      </c>
      <c r="C224" s="28">
        <f t="shared" si="9"/>
        <v>0</v>
      </c>
      <c r="D224" s="29"/>
      <c r="E224" s="32">
        <f t="shared" si="10"/>
        <v>0</v>
      </c>
      <c r="F224" s="112">
        <f t="shared" si="11"/>
        <v>11</v>
      </c>
      <c r="G224" s="17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</row>
    <row r="225" spans="1:17" ht="13.5" thickTop="1" thickBot="1">
      <c r="A225" s="17" t="s">
        <v>824</v>
      </c>
      <c r="B225" s="33" t="s">
        <v>225</v>
      </c>
      <c r="C225" s="28">
        <f t="shared" si="9"/>
        <v>0</v>
      </c>
      <c r="D225" s="29"/>
      <c r="E225" s="32">
        <f t="shared" si="10"/>
        <v>0</v>
      </c>
      <c r="F225" s="112">
        <f t="shared" si="11"/>
        <v>11</v>
      </c>
      <c r="G225" s="17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</row>
    <row r="226" spans="1:17" ht="13.5" thickTop="1" thickBot="1">
      <c r="A226" s="17" t="s">
        <v>825</v>
      </c>
      <c r="B226" s="33" t="s">
        <v>226</v>
      </c>
      <c r="C226" s="28">
        <f t="shared" si="9"/>
        <v>0</v>
      </c>
      <c r="D226" s="29"/>
      <c r="E226" s="32">
        <f t="shared" si="10"/>
        <v>0</v>
      </c>
      <c r="F226" s="112">
        <f t="shared" si="11"/>
        <v>11</v>
      </c>
      <c r="G226" s="17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</row>
    <row r="227" spans="1:17" ht="13.5" thickTop="1" thickBot="1">
      <c r="A227" s="17" t="s">
        <v>826</v>
      </c>
      <c r="B227" s="33" t="s">
        <v>227</v>
      </c>
      <c r="C227" s="28">
        <f t="shared" si="9"/>
        <v>0</v>
      </c>
      <c r="D227" s="29"/>
      <c r="E227" s="32">
        <f t="shared" si="10"/>
        <v>0</v>
      </c>
      <c r="F227" s="112">
        <f t="shared" si="11"/>
        <v>11</v>
      </c>
      <c r="G227" s="17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</row>
    <row r="228" spans="1:17" ht="13.5" thickTop="1" thickBot="1">
      <c r="A228" s="17" t="s">
        <v>827</v>
      </c>
      <c r="B228" s="33" t="s">
        <v>228</v>
      </c>
      <c r="C228" s="28">
        <f t="shared" si="9"/>
        <v>0</v>
      </c>
      <c r="D228" s="29"/>
      <c r="E228" s="32">
        <f t="shared" si="10"/>
        <v>0</v>
      </c>
      <c r="F228" s="112">
        <f t="shared" si="11"/>
        <v>11</v>
      </c>
      <c r="G228" s="17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</row>
    <row r="229" spans="1:17" ht="13.5" thickTop="1" thickBot="1">
      <c r="A229" s="17" t="s">
        <v>828</v>
      </c>
      <c r="B229" s="33" t="s">
        <v>229</v>
      </c>
      <c r="C229" s="28">
        <f t="shared" si="9"/>
        <v>0</v>
      </c>
      <c r="D229" s="29"/>
      <c r="E229" s="32">
        <f t="shared" si="10"/>
        <v>0</v>
      </c>
      <c r="F229" s="112">
        <f t="shared" si="11"/>
        <v>11</v>
      </c>
      <c r="G229" s="17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</row>
    <row r="230" spans="1:17" ht="13.5" thickTop="1" thickBot="1">
      <c r="A230" s="17" t="s">
        <v>829</v>
      </c>
      <c r="B230" s="33" t="s">
        <v>230</v>
      </c>
      <c r="C230" s="28">
        <f t="shared" si="9"/>
        <v>0</v>
      </c>
      <c r="D230" s="29"/>
      <c r="E230" s="32">
        <f t="shared" si="10"/>
        <v>0</v>
      </c>
      <c r="F230" s="112">
        <f t="shared" si="11"/>
        <v>11</v>
      </c>
      <c r="G230" s="17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</row>
    <row r="231" spans="1:17" ht="13.5" thickTop="1" thickBot="1">
      <c r="A231" s="17" t="s">
        <v>830</v>
      </c>
      <c r="B231" s="33" t="s">
        <v>1</v>
      </c>
      <c r="C231" s="28">
        <f t="shared" si="9"/>
        <v>0</v>
      </c>
      <c r="D231" s="29"/>
      <c r="E231" s="32">
        <f t="shared" si="10"/>
        <v>0</v>
      </c>
      <c r="F231" s="112">
        <v>18</v>
      </c>
      <c r="G231" s="116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</row>
    <row r="232" spans="1:17" ht="13.5" thickTop="1" thickBot="1">
      <c r="A232" s="17" t="s">
        <v>831</v>
      </c>
      <c r="B232" s="33" t="s">
        <v>231</v>
      </c>
      <c r="C232" s="28">
        <f t="shared" si="9"/>
        <v>0</v>
      </c>
      <c r="D232" s="29"/>
      <c r="E232" s="32">
        <f t="shared" si="10"/>
        <v>0</v>
      </c>
      <c r="F232" s="112">
        <f t="shared" si="11"/>
        <v>11</v>
      </c>
      <c r="G232" s="17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</row>
    <row r="233" spans="1:17" ht="13.5" thickTop="1" thickBot="1">
      <c r="A233" s="17" t="s">
        <v>832</v>
      </c>
      <c r="B233" s="33" t="s">
        <v>232</v>
      </c>
      <c r="C233" s="28">
        <f t="shared" si="9"/>
        <v>0</v>
      </c>
      <c r="D233" s="29"/>
      <c r="E233" s="32">
        <f t="shared" si="10"/>
        <v>0</v>
      </c>
      <c r="F233" s="112">
        <f t="shared" si="11"/>
        <v>11</v>
      </c>
      <c r="G233" s="17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</row>
    <row r="234" spans="1:17" ht="13.5" thickTop="1" thickBot="1">
      <c r="A234" s="17" t="s">
        <v>833</v>
      </c>
      <c r="B234" s="33" t="s">
        <v>233</v>
      </c>
      <c r="C234" s="28">
        <f t="shared" si="9"/>
        <v>0</v>
      </c>
      <c r="D234" s="29"/>
      <c r="E234" s="32">
        <f t="shared" si="10"/>
        <v>0</v>
      </c>
      <c r="F234" s="112">
        <f t="shared" si="11"/>
        <v>11</v>
      </c>
      <c r="G234" s="17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</row>
    <row r="235" spans="1:17" ht="13.5" thickTop="1" thickBot="1">
      <c r="A235" s="17" t="s">
        <v>834</v>
      </c>
      <c r="B235" s="33" t="s">
        <v>234</v>
      </c>
      <c r="C235" s="28">
        <f t="shared" si="9"/>
        <v>0</v>
      </c>
      <c r="D235" s="29"/>
      <c r="E235" s="32">
        <f t="shared" si="10"/>
        <v>0</v>
      </c>
      <c r="F235" s="112">
        <f t="shared" si="11"/>
        <v>11</v>
      </c>
      <c r="G235" s="17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</row>
    <row r="236" spans="1:17" ht="13.5" thickTop="1" thickBot="1">
      <c r="A236" s="17" t="s">
        <v>835</v>
      </c>
      <c r="B236" s="33" t="s">
        <v>235</v>
      </c>
      <c r="C236" s="28">
        <f t="shared" si="9"/>
        <v>0</v>
      </c>
      <c r="D236" s="29"/>
      <c r="E236" s="32">
        <f t="shared" si="10"/>
        <v>0</v>
      </c>
      <c r="F236" s="112">
        <f t="shared" si="11"/>
        <v>11</v>
      </c>
      <c r="G236" s="17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</row>
    <row r="237" spans="1:17" ht="13.5" thickTop="1" thickBot="1">
      <c r="A237" s="17" t="s">
        <v>836</v>
      </c>
      <c r="B237" s="33" t="s">
        <v>236</v>
      </c>
      <c r="C237" s="28">
        <f t="shared" si="9"/>
        <v>0</v>
      </c>
      <c r="D237" s="29"/>
      <c r="E237" s="32">
        <f t="shared" si="10"/>
        <v>0</v>
      </c>
      <c r="F237" s="112">
        <f t="shared" si="11"/>
        <v>11</v>
      </c>
      <c r="G237" s="17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</row>
    <row r="238" spans="1:17" ht="13.5" thickTop="1" thickBot="1">
      <c r="A238" s="17" t="s">
        <v>837</v>
      </c>
      <c r="B238" s="33" t="s">
        <v>20</v>
      </c>
      <c r="C238" s="28">
        <f t="shared" si="9"/>
        <v>0</v>
      </c>
      <c r="D238" s="29"/>
      <c r="E238" s="32">
        <f t="shared" si="10"/>
        <v>0</v>
      </c>
      <c r="F238" s="112">
        <f t="shared" si="11"/>
        <v>11</v>
      </c>
      <c r="G238" s="17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</row>
    <row r="239" spans="1:17" ht="13.5" thickTop="1" thickBot="1">
      <c r="A239" s="17" t="s">
        <v>838</v>
      </c>
      <c r="B239" s="33" t="s">
        <v>237</v>
      </c>
      <c r="C239" s="28">
        <f t="shared" si="9"/>
        <v>0</v>
      </c>
      <c r="D239" s="29"/>
      <c r="E239" s="32">
        <f t="shared" si="10"/>
        <v>0</v>
      </c>
      <c r="F239" s="112">
        <f t="shared" si="11"/>
        <v>11</v>
      </c>
      <c r="G239" s="17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</row>
    <row r="240" spans="1:17" ht="13.5" thickTop="1" thickBot="1">
      <c r="A240" s="17" t="s">
        <v>839</v>
      </c>
      <c r="B240" s="33" t="s">
        <v>238</v>
      </c>
      <c r="C240" s="28">
        <f t="shared" si="9"/>
        <v>0</v>
      </c>
      <c r="D240" s="29"/>
      <c r="E240" s="32">
        <f t="shared" si="10"/>
        <v>0</v>
      </c>
      <c r="F240" s="112">
        <f t="shared" si="11"/>
        <v>11</v>
      </c>
      <c r="G240" s="17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</row>
    <row r="241" spans="1:17" ht="13.5" thickTop="1" thickBot="1">
      <c r="A241" s="17" t="s">
        <v>840</v>
      </c>
      <c r="B241" s="33" t="s">
        <v>239</v>
      </c>
      <c r="C241" s="28">
        <f t="shared" si="9"/>
        <v>0</v>
      </c>
      <c r="D241" s="29"/>
      <c r="E241" s="32">
        <f t="shared" si="10"/>
        <v>0</v>
      </c>
      <c r="F241" s="112">
        <f t="shared" si="11"/>
        <v>11</v>
      </c>
      <c r="G241" s="17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</row>
    <row r="242" spans="1:17" ht="13.5" thickTop="1" thickBot="1">
      <c r="A242" s="17" t="s">
        <v>841</v>
      </c>
      <c r="B242" s="33" t="s">
        <v>240</v>
      </c>
      <c r="C242" s="28">
        <f t="shared" si="9"/>
        <v>0</v>
      </c>
      <c r="D242" s="29"/>
      <c r="E242" s="32">
        <f t="shared" si="10"/>
        <v>0</v>
      </c>
      <c r="F242" s="112">
        <f t="shared" si="11"/>
        <v>11</v>
      </c>
      <c r="G242" s="17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</row>
    <row r="243" spans="1:17" ht="13.5" thickTop="1" thickBot="1">
      <c r="A243" s="17" t="s">
        <v>842</v>
      </c>
      <c r="B243" s="33" t="s">
        <v>241</v>
      </c>
      <c r="C243" s="28">
        <f t="shared" si="9"/>
        <v>0</v>
      </c>
      <c r="D243" s="29"/>
      <c r="E243" s="32">
        <f t="shared" si="10"/>
        <v>0</v>
      </c>
      <c r="F243" s="112">
        <f t="shared" si="11"/>
        <v>11</v>
      </c>
      <c r="G243" s="17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</row>
    <row r="244" spans="1:17" ht="13.5" thickTop="1" thickBot="1">
      <c r="A244" s="17" t="s">
        <v>843</v>
      </c>
      <c r="B244" s="33" t="s">
        <v>14</v>
      </c>
      <c r="C244" s="28">
        <v>46</v>
      </c>
      <c r="D244" s="29"/>
      <c r="E244" s="32">
        <f t="shared" si="10"/>
        <v>46</v>
      </c>
      <c r="F244" s="112">
        <f t="shared" si="11"/>
        <v>4</v>
      </c>
      <c r="G244" s="116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</row>
    <row r="245" spans="1:17" ht="13.5" thickTop="1" thickBot="1">
      <c r="A245" s="17" t="s">
        <v>844</v>
      </c>
      <c r="B245" s="33" t="s">
        <v>242</v>
      </c>
      <c r="C245" s="28">
        <f t="shared" si="9"/>
        <v>0</v>
      </c>
      <c r="D245" s="29"/>
      <c r="E245" s="32">
        <f t="shared" si="10"/>
        <v>0</v>
      </c>
      <c r="F245" s="112">
        <f t="shared" si="11"/>
        <v>11</v>
      </c>
      <c r="G245" s="17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</row>
    <row r="246" spans="1:17" ht="13.5" thickTop="1" thickBot="1">
      <c r="A246" s="17" t="s">
        <v>845</v>
      </c>
      <c r="B246" s="33" t="s">
        <v>243</v>
      </c>
      <c r="C246" s="28">
        <f t="shared" si="9"/>
        <v>0</v>
      </c>
      <c r="D246" s="29"/>
      <c r="E246" s="32">
        <f t="shared" si="10"/>
        <v>0</v>
      </c>
      <c r="F246" s="112">
        <f t="shared" si="11"/>
        <v>11</v>
      </c>
      <c r="G246" s="17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</row>
    <row r="247" spans="1:17" ht="13.5" thickTop="1" thickBot="1">
      <c r="A247" s="17" t="s">
        <v>846</v>
      </c>
      <c r="B247" s="33" t="s">
        <v>244</v>
      </c>
      <c r="C247" s="28">
        <f t="shared" si="9"/>
        <v>0</v>
      </c>
      <c r="D247" s="29"/>
      <c r="E247" s="32">
        <f t="shared" si="10"/>
        <v>0</v>
      </c>
      <c r="F247" s="112">
        <f t="shared" si="11"/>
        <v>11</v>
      </c>
      <c r="G247" s="17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</row>
    <row r="248" spans="1:17" ht="13.5" thickTop="1" thickBot="1">
      <c r="A248" s="17" t="s">
        <v>847</v>
      </c>
      <c r="B248" s="33" t="s">
        <v>245</v>
      </c>
      <c r="C248" s="28">
        <f t="shared" si="9"/>
        <v>0</v>
      </c>
      <c r="D248" s="29"/>
      <c r="E248" s="32">
        <f t="shared" si="10"/>
        <v>0</v>
      </c>
      <c r="F248" s="112">
        <f t="shared" si="11"/>
        <v>11</v>
      </c>
      <c r="G248" s="17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</row>
    <row r="249" spans="1:17" ht="13.5" thickTop="1" thickBot="1">
      <c r="A249" s="17" t="s">
        <v>848</v>
      </c>
      <c r="B249" s="33" t="s">
        <v>246</v>
      </c>
      <c r="C249" s="28">
        <f t="shared" si="9"/>
        <v>0</v>
      </c>
      <c r="D249" s="29"/>
      <c r="E249" s="32">
        <f t="shared" si="10"/>
        <v>0</v>
      </c>
      <c r="F249" s="112">
        <f t="shared" si="11"/>
        <v>11</v>
      </c>
      <c r="G249" s="17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</row>
    <row r="250" spans="1:17" ht="13.5" thickTop="1" thickBot="1">
      <c r="A250" s="17" t="s">
        <v>849</v>
      </c>
      <c r="B250" s="33" t="s">
        <v>247</v>
      </c>
      <c r="C250" s="28">
        <f t="shared" si="9"/>
        <v>0</v>
      </c>
      <c r="D250" s="29"/>
      <c r="E250" s="32">
        <f t="shared" si="10"/>
        <v>0</v>
      </c>
      <c r="F250" s="112">
        <f t="shared" si="11"/>
        <v>11</v>
      </c>
      <c r="G250" s="17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</row>
    <row r="251" spans="1:17" ht="13.5" thickTop="1" thickBot="1">
      <c r="A251" s="17" t="s">
        <v>850</v>
      </c>
      <c r="B251" s="33" t="s">
        <v>249</v>
      </c>
      <c r="C251" s="28">
        <f t="shared" si="9"/>
        <v>0</v>
      </c>
      <c r="D251" s="29"/>
      <c r="E251" s="32">
        <f t="shared" si="10"/>
        <v>0</v>
      </c>
      <c r="F251" s="112">
        <f t="shared" si="11"/>
        <v>11</v>
      </c>
      <c r="G251" s="17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</row>
    <row r="252" spans="1:17" ht="13.5" thickTop="1" thickBot="1">
      <c r="A252" s="17" t="s">
        <v>851</v>
      </c>
      <c r="B252" s="33" t="s">
        <v>250</v>
      </c>
      <c r="C252" s="28">
        <f t="shared" si="9"/>
        <v>0</v>
      </c>
      <c r="D252" s="29"/>
      <c r="E252" s="32">
        <f t="shared" si="10"/>
        <v>0</v>
      </c>
      <c r="F252" s="112">
        <f t="shared" si="11"/>
        <v>11</v>
      </c>
      <c r="G252" s="17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</row>
    <row r="253" spans="1:17" ht="13.5" thickTop="1" thickBot="1">
      <c r="A253" s="17" t="s">
        <v>852</v>
      </c>
      <c r="B253" s="33" t="s">
        <v>25</v>
      </c>
      <c r="C253" s="28">
        <f t="shared" si="9"/>
        <v>0</v>
      </c>
      <c r="D253" s="29"/>
      <c r="E253" s="32">
        <f t="shared" si="10"/>
        <v>0</v>
      </c>
      <c r="F253" s="112">
        <f t="shared" si="11"/>
        <v>11</v>
      </c>
      <c r="G253" s="17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</row>
    <row r="254" spans="1:17" ht="13.5" thickTop="1" thickBot="1">
      <c r="A254" s="17" t="s">
        <v>853</v>
      </c>
      <c r="B254" s="33" t="s">
        <v>251</v>
      </c>
      <c r="C254" s="28">
        <f t="shared" si="9"/>
        <v>0</v>
      </c>
      <c r="D254" s="29"/>
      <c r="E254" s="32">
        <f t="shared" si="10"/>
        <v>0</v>
      </c>
      <c r="F254" s="112">
        <f t="shared" si="11"/>
        <v>11</v>
      </c>
      <c r="G254" s="17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</row>
    <row r="255" spans="1:17" ht="13.5" thickTop="1" thickBot="1">
      <c r="A255" s="17" t="s">
        <v>854</v>
      </c>
      <c r="B255" s="33" t="s">
        <v>855</v>
      </c>
      <c r="C255" s="28">
        <f t="shared" si="9"/>
        <v>0</v>
      </c>
      <c r="D255" s="29"/>
      <c r="E255" s="32">
        <f t="shared" si="10"/>
        <v>0</v>
      </c>
      <c r="F255" s="112">
        <f t="shared" si="11"/>
        <v>11</v>
      </c>
      <c r="G255" s="17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</row>
    <row r="256" spans="1:17" ht="13.5" thickTop="1" thickBot="1">
      <c r="A256" s="17" t="s">
        <v>856</v>
      </c>
      <c r="B256" s="33" t="s">
        <v>252</v>
      </c>
      <c r="C256" s="28">
        <f t="shared" si="9"/>
        <v>0</v>
      </c>
      <c r="D256" s="29"/>
      <c r="E256" s="32">
        <f t="shared" si="10"/>
        <v>0</v>
      </c>
      <c r="F256" s="112">
        <f t="shared" si="11"/>
        <v>11</v>
      </c>
      <c r="G256" s="17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</row>
    <row r="257" spans="1:17" ht="13.5" thickTop="1" thickBot="1">
      <c r="A257" s="17" t="s">
        <v>857</v>
      </c>
      <c r="B257" s="33" t="s">
        <v>253</v>
      </c>
      <c r="C257" s="28">
        <f t="shared" si="9"/>
        <v>0</v>
      </c>
      <c r="D257" s="29"/>
      <c r="E257" s="32">
        <f t="shared" si="10"/>
        <v>0</v>
      </c>
      <c r="F257" s="112">
        <f t="shared" si="11"/>
        <v>11</v>
      </c>
      <c r="G257" s="17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</row>
    <row r="258" spans="1:17" ht="13.5" thickTop="1" thickBot="1">
      <c r="A258" s="17" t="s">
        <v>858</v>
      </c>
      <c r="B258" s="33" t="s">
        <v>254</v>
      </c>
      <c r="C258" s="28">
        <f t="shared" si="9"/>
        <v>0</v>
      </c>
      <c r="D258" s="29"/>
      <c r="E258" s="32">
        <f t="shared" si="10"/>
        <v>0</v>
      </c>
      <c r="F258" s="112">
        <f t="shared" si="11"/>
        <v>11</v>
      </c>
      <c r="G258" s="17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</row>
    <row r="259" spans="1:17" ht="13.5" thickTop="1" thickBot="1">
      <c r="A259" s="17" t="s">
        <v>859</v>
      </c>
      <c r="B259" s="33" t="s">
        <v>255</v>
      </c>
      <c r="C259" s="28">
        <f t="shared" si="9"/>
        <v>0</v>
      </c>
      <c r="D259" s="29"/>
      <c r="E259" s="32">
        <f t="shared" si="10"/>
        <v>0</v>
      </c>
      <c r="F259" s="112">
        <f t="shared" si="11"/>
        <v>11</v>
      </c>
      <c r="G259" s="17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</row>
    <row r="260" spans="1:17" ht="13.5" thickTop="1" thickBot="1">
      <c r="A260" s="17" t="s">
        <v>860</v>
      </c>
      <c r="B260" s="33" t="s">
        <v>256</v>
      </c>
      <c r="C260" s="28">
        <f t="shared" si="9"/>
        <v>0</v>
      </c>
      <c r="D260" s="29"/>
      <c r="E260" s="32">
        <f t="shared" si="10"/>
        <v>0</v>
      </c>
      <c r="F260" s="112">
        <f t="shared" si="11"/>
        <v>11</v>
      </c>
      <c r="G260" s="17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</row>
    <row r="261" spans="1:17" ht="13.5" thickTop="1" thickBot="1">
      <c r="A261" s="17" t="s">
        <v>861</v>
      </c>
      <c r="B261" s="33" t="s">
        <v>257</v>
      </c>
      <c r="C261" s="28">
        <f t="shared" ref="C261:C324" si="12">SUM(H261:Q261)</f>
        <v>0</v>
      </c>
      <c r="D261" s="29"/>
      <c r="E261" s="32">
        <f t="shared" ref="E261:E324" si="13">C261+D261</f>
        <v>0</v>
      </c>
      <c r="F261" s="112">
        <f t="shared" ref="F261:F324" si="14">RANK(C261,C$4:C$349)</f>
        <v>11</v>
      </c>
      <c r="G261" s="17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</row>
    <row r="262" spans="1:17" ht="13.5" thickTop="1" thickBot="1">
      <c r="A262" s="17" t="s">
        <v>862</v>
      </c>
      <c r="B262" s="33" t="s">
        <v>258</v>
      </c>
      <c r="C262" s="28">
        <f t="shared" si="12"/>
        <v>0</v>
      </c>
      <c r="D262" s="29"/>
      <c r="E262" s="32">
        <f t="shared" si="13"/>
        <v>0</v>
      </c>
      <c r="F262" s="112">
        <f t="shared" si="14"/>
        <v>11</v>
      </c>
      <c r="G262" s="17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</row>
    <row r="263" spans="1:17" ht="13.5" thickTop="1" thickBot="1">
      <c r="A263" s="17" t="s">
        <v>863</v>
      </c>
      <c r="B263" s="33" t="s">
        <v>259</v>
      </c>
      <c r="C263" s="28">
        <f t="shared" si="12"/>
        <v>0</v>
      </c>
      <c r="D263" s="29"/>
      <c r="E263" s="32">
        <f t="shared" si="13"/>
        <v>0</v>
      </c>
      <c r="F263" s="112">
        <f t="shared" si="14"/>
        <v>11</v>
      </c>
      <c r="G263" s="17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</row>
    <row r="264" spans="1:17" ht="13.5" thickTop="1" thickBot="1">
      <c r="A264" s="17" t="s">
        <v>864</v>
      </c>
      <c r="B264" s="33" t="s">
        <v>537</v>
      </c>
      <c r="C264" s="28">
        <f t="shared" si="12"/>
        <v>0</v>
      </c>
      <c r="D264" s="29"/>
      <c r="E264" s="32">
        <f t="shared" si="13"/>
        <v>0</v>
      </c>
      <c r="F264" s="112">
        <f t="shared" si="14"/>
        <v>11</v>
      </c>
      <c r="G264" s="17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</row>
    <row r="265" spans="1:17" ht="13.5" thickTop="1" thickBot="1">
      <c r="A265" s="17" t="s">
        <v>865</v>
      </c>
      <c r="B265" s="33" t="s">
        <v>260</v>
      </c>
      <c r="C265" s="28">
        <f t="shared" si="12"/>
        <v>0</v>
      </c>
      <c r="D265" s="29"/>
      <c r="E265" s="32">
        <f t="shared" si="13"/>
        <v>0</v>
      </c>
      <c r="F265" s="112">
        <f t="shared" si="14"/>
        <v>11</v>
      </c>
      <c r="G265" s="17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</row>
    <row r="266" spans="1:17" ht="13.5" thickTop="1" thickBot="1">
      <c r="A266" s="17" t="s">
        <v>866</v>
      </c>
      <c r="B266" s="33" t="s">
        <v>261</v>
      </c>
      <c r="C266" s="28">
        <f t="shared" si="12"/>
        <v>0</v>
      </c>
      <c r="D266" s="29"/>
      <c r="E266" s="32">
        <f t="shared" si="13"/>
        <v>0</v>
      </c>
      <c r="F266" s="112">
        <f t="shared" si="14"/>
        <v>11</v>
      </c>
      <c r="G266" s="17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</row>
    <row r="267" spans="1:17" ht="13.5" thickTop="1" thickBot="1">
      <c r="A267" s="17" t="s">
        <v>867</v>
      </c>
      <c r="B267" s="33" t="s">
        <v>262</v>
      </c>
      <c r="C267" s="28">
        <f t="shared" si="12"/>
        <v>0</v>
      </c>
      <c r="D267" s="29"/>
      <c r="E267" s="32">
        <f t="shared" si="13"/>
        <v>0</v>
      </c>
      <c r="F267" s="112">
        <f t="shared" si="14"/>
        <v>11</v>
      </c>
      <c r="G267" s="17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</row>
    <row r="268" spans="1:17" ht="13.5" thickTop="1" thickBot="1">
      <c r="A268" s="17" t="s">
        <v>868</v>
      </c>
      <c r="B268" s="33" t="s">
        <v>263</v>
      </c>
      <c r="C268" s="28">
        <f t="shared" si="12"/>
        <v>0</v>
      </c>
      <c r="D268" s="29"/>
      <c r="E268" s="32">
        <f t="shared" si="13"/>
        <v>0</v>
      </c>
      <c r="F268" s="112">
        <f t="shared" si="14"/>
        <v>11</v>
      </c>
      <c r="G268" s="17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</row>
    <row r="269" spans="1:17" ht="13.5" thickTop="1" thickBot="1">
      <c r="A269" s="17" t="s">
        <v>869</v>
      </c>
      <c r="B269" s="33" t="s">
        <v>264</v>
      </c>
      <c r="C269" s="28">
        <f t="shared" si="12"/>
        <v>0</v>
      </c>
      <c r="D269" s="29"/>
      <c r="E269" s="32">
        <f t="shared" si="13"/>
        <v>0</v>
      </c>
      <c r="F269" s="112">
        <f t="shared" si="14"/>
        <v>11</v>
      </c>
      <c r="G269" s="17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</row>
    <row r="270" spans="1:17" ht="13.5" thickTop="1" thickBot="1">
      <c r="A270" s="17" t="s">
        <v>870</v>
      </c>
      <c r="B270" s="33" t="s">
        <v>265</v>
      </c>
      <c r="C270" s="28">
        <f t="shared" si="12"/>
        <v>0</v>
      </c>
      <c r="D270" s="29"/>
      <c r="E270" s="32">
        <f t="shared" si="13"/>
        <v>0</v>
      </c>
      <c r="F270" s="112">
        <f t="shared" si="14"/>
        <v>11</v>
      </c>
      <c r="G270" s="17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</row>
    <row r="271" spans="1:17" ht="13.5" thickTop="1" thickBot="1">
      <c r="A271" s="17" t="s">
        <v>871</v>
      </c>
      <c r="B271" s="33" t="s">
        <v>266</v>
      </c>
      <c r="C271" s="28">
        <f t="shared" si="12"/>
        <v>0</v>
      </c>
      <c r="D271" s="29"/>
      <c r="E271" s="32">
        <f t="shared" si="13"/>
        <v>0</v>
      </c>
      <c r="F271" s="112">
        <f t="shared" si="14"/>
        <v>11</v>
      </c>
      <c r="G271" s="116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</row>
    <row r="272" spans="1:17" ht="13.5" thickTop="1" thickBot="1">
      <c r="A272" s="17" t="s">
        <v>872</v>
      </c>
      <c r="B272" s="33" t="s">
        <v>267</v>
      </c>
      <c r="C272" s="28">
        <f t="shared" si="12"/>
        <v>0</v>
      </c>
      <c r="D272" s="29"/>
      <c r="E272" s="32">
        <f t="shared" si="13"/>
        <v>0</v>
      </c>
      <c r="F272" s="112">
        <f t="shared" si="14"/>
        <v>11</v>
      </c>
      <c r="G272" s="17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</row>
    <row r="273" spans="1:17" ht="13.5" thickTop="1" thickBot="1">
      <c r="A273" s="17" t="s">
        <v>873</v>
      </c>
      <c r="B273" s="33" t="s">
        <v>268</v>
      </c>
      <c r="C273" s="28">
        <f t="shared" si="12"/>
        <v>0</v>
      </c>
      <c r="D273" s="29"/>
      <c r="E273" s="32">
        <f t="shared" si="13"/>
        <v>0</v>
      </c>
      <c r="F273" s="112">
        <f t="shared" si="14"/>
        <v>11</v>
      </c>
      <c r="G273" s="17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</row>
    <row r="274" spans="1:17" ht="13.5" thickTop="1" thickBot="1">
      <c r="A274" s="17" t="s">
        <v>874</v>
      </c>
      <c r="B274" s="33" t="s">
        <v>269</v>
      </c>
      <c r="C274" s="28">
        <f t="shared" si="12"/>
        <v>0</v>
      </c>
      <c r="D274" s="29"/>
      <c r="E274" s="32">
        <f t="shared" si="13"/>
        <v>0</v>
      </c>
      <c r="F274" s="112">
        <f t="shared" si="14"/>
        <v>11</v>
      </c>
      <c r="G274" s="17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</row>
    <row r="275" spans="1:17" ht="13.5" thickTop="1" thickBot="1">
      <c r="A275" s="17" t="s">
        <v>875</v>
      </c>
      <c r="B275" s="33" t="s">
        <v>270</v>
      </c>
      <c r="C275" s="28">
        <f t="shared" si="12"/>
        <v>0</v>
      </c>
      <c r="D275" s="29"/>
      <c r="E275" s="32">
        <f t="shared" si="13"/>
        <v>0</v>
      </c>
      <c r="F275" s="112">
        <f t="shared" si="14"/>
        <v>11</v>
      </c>
      <c r="G275" s="17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</row>
    <row r="276" spans="1:17" ht="13.5" thickTop="1" thickBot="1">
      <c r="A276" s="17" t="s">
        <v>876</v>
      </c>
      <c r="B276" s="33" t="s">
        <v>271</v>
      </c>
      <c r="C276" s="28">
        <f t="shared" si="12"/>
        <v>0</v>
      </c>
      <c r="D276" s="29"/>
      <c r="E276" s="32">
        <f t="shared" si="13"/>
        <v>0</v>
      </c>
      <c r="F276" s="112">
        <f t="shared" si="14"/>
        <v>11</v>
      </c>
      <c r="G276" s="17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</row>
    <row r="277" spans="1:17" ht="13.5" thickTop="1" thickBot="1">
      <c r="A277" s="17" t="s">
        <v>877</v>
      </c>
      <c r="B277" s="33" t="s">
        <v>272</v>
      </c>
      <c r="C277" s="28">
        <f t="shared" si="12"/>
        <v>0</v>
      </c>
      <c r="D277" s="29"/>
      <c r="E277" s="32">
        <f t="shared" si="13"/>
        <v>0</v>
      </c>
      <c r="F277" s="112">
        <f t="shared" si="14"/>
        <v>11</v>
      </c>
      <c r="G277" s="17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</row>
    <row r="278" spans="1:17" ht="13.5" thickTop="1" thickBot="1">
      <c r="A278" s="17" t="s">
        <v>878</v>
      </c>
      <c r="B278" s="33" t="s">
        <v>273</v>
      </c>
      <c r="C278" s="28">
        <f t="shared" si="12"/>
        <v>0</v>
      </c>
      <c r="D278" s="29"/>
      <c r="E278" s="32">
        <f t="shared" si="13"/>
        <v>0</v>
      </c>
      <c r="F278" s="112">
        <f t="shared" si="14"/>
        <v>11</v>
      </c>
      <c r="G278" s="17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</row>
    <row r="279" spans="1:17" ht="13.5" thickTop="1" thickBot="1">
      <c r="A279" s="17" t="s">
        <v>879</v>
      </c>
      <c r="B279" s="33" t="s">
        <v>274</v>
      </c>
      <c r="C279" s="28">
        <f t="shared" si="12"/>
        <v>0</v>
      </c>
      <c r="D279" s="29"/>
      <c r="E279" s="32">
        <f t="shared" si="13"/>
        <v>0</v>
      </c>
      <c r="F279" s="112">
        <f t="shared" si="14"/>
        <v>11</v>
      </c>
      <c r="G279" s="17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</row>
    <row r="280" spans="1:17" ht="13.5" thickTop="1" thickBot="1">
      <c r="A280" s="17" t="s">
        <v>880</v>
      </c>
      <c r="B280" s="33" t="s">
        <v>275</v>
      </c>
      <c r="C280" s="28">
        <f t="shared" si="12"/>
        <v>0</v>
      </c>
      <c r="D280" s="29"/>
      <c r="E280" s="32">
        <f t="shared" si="13"/>
        <v>0</v>
      </c>
      <c r="F280" s="112">
        <f t="shared" si="14"/>
        <v>11</v>
      </c>
      <c r="G280" s="17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</row>
    <row r="281" spans="1:17" ht="13.5" thickTop="1" thickBot="1">
      <c r="A281" s="17" t="s">
        <v>881</v>
      </c>
      <c r="B281" s="33" t="s">
        <v>276</v>
      </c>
      <c r="C281" s="28">
        <f t="shared" si="12"/>
        <v>0</v>
      </c>
      <c r="D281" s="29"/>
      <c r="E281" s="32">
        <f t="shared" si="13"/>
        <v>0</v>
      </c>
      <c r="F281" s="112">
        <f t="shared" si="14"/>
        <v>11</v>
      </c>
      <c r="G281" s="17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</row>
    <row r="282" spans="1:17" ht="13.5" thickTop="1" thickBot="1">
      <c r="A282" s="17" t="s">
        <v>882</v>
      </c>
      <c r="B282" s="33" t="s">
        <v>277</v>
      </c>
      <c r="C282" s="28">
        <f t="shared" si="12"/>
        <v>0</v>
      </c>
      <c r="D282" s="29"/>
      <c r="E282" s="32">
        <f t="shared" si="13"/>
        <v>0</v>
      </c>
      <c r="F282" s="112">
        <f t="shared" si="14"/>
        <v>11</v>
      </c>
      <c r="G282" s="17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</row>
    <row r="283" spans="1:17" ht="13.5" thickTop="1" thickBot="1">
      <c r="A283" s="17" t="s">
        <v>883</v>
      </c>
      <c r="B283" s="33" t="s">
        <v>278</v>
      </c>
      <c r="C283" s="28">
        <f t="shared" si="12"/>
        <v>0</v>
      </c>
      <c r="D283" s="29"/>
      <c r="E283" s="32">
        <f t="shared" si="13"/>
        <v>0</v>
      </c>
      <c r="F283" s="112">
        <f t="shared" si="14"/>
        <v>11</v>
      </c>
      <c r="G283" s="17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</row>
    <row r="284" spans="1:17" ht="13.5" thickTop="1" thickBot="1">
      <c r="A284" s="17" t="s">
        <v>884</v>
      </c>
      <c r="B284" s="33" t="s">
        <v>279</v>
      </c>
      <c r="C284" s="28">
        <f t="shared" si="12"/>
        <v>0</v>
      </c>
      <c r="D284" s="29"/>
      <c r="E284" s="32">
        <f t="shared" si="13"/>
        <v>0</v>
      </c>
      <c r="F284" s="112">
        <f t="shared" si="14"/>
        <v>11</v>
      </c>
      <c r="G284" s="17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</row>
    <row r="285" spans="1:17" ht="13.5" thickTop="1" thickBot="1">
      <c r="A285" s="17" t="s">
        <v>885</v>
      </c>
      <c r="B285" s="33" t="s">
        <v>5</v>
      </c>
      <c r="C285" s="28">
        <v>34</v>
      </c>
      <c r="D285" s="29"/>
      <c r="E285" s="32">
        <f t="shared" si="13"/>
        <v>34</v>
      </c>
      <c r="F285" s="112">
        <v>14</v>
      </c>
      <c r="G285" s="116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</row>
    <row r="286" spans="1:17" ht="13.5" thickTop="1" thickBot="1">
      <c r="A286" s="17" t="s">
        <v>886</v>
      </c>
      <c r="B286" s="33" t="s">
        <v>3</v>
      </c>
      <c r="C286" s="28">
        <f t="shared" si="12"/>
        <v>0</v>
      </c>
      <c r="D286" s="29"/>
      <c r="E286" s="32">
        <f t="shared" si="13"/>
        <v>0</v>
      </c>
      <c r="F286" s="112">
        <f t="shared" si="14"/>
        <v>11</v>
      </c>
      <c r="G286" s="17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</row>
    <row r="287" spans="1:17" ht="13.5" thickTop="1" thickBot="1">
      <c r="A287" s="17" t="s">
        <v>887</v>
      </c>
      <c r="B287" s="33" t="s">
        <v>280</v>
      </c>
      <c r="C287" s="28">
        <f t="shared" si="12"/>
        <v>0</v>
      </c>
      <c r="D287" s="29"/>
      <c r="E287" s="32">
        <f t="shared" si="13"/>
        <v>0</v>
      </c>
      <c r="F287" s="112">
        <f t="shared" si="14"/>
        <v>11</v>
      </c>
      <c r="G287" s="17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</row>
    <row r="288" spans="1:17" ht="13.5" thickTop="1" thickBot="1">
      <c r="A288" s="17" t="s">
        <v>888</v>
      </c>
      <c r="B288" s="33" t="s">
        <v>281</v>
      </c>
      <c r="C288" s="28">
        <f t="shared" si="12"/>
        <v>0</v>
      </c>
      <c r="D288" s="29"/>
      <c r="E288" s="32">
        <f t="shared" si="13"/>
        <v>0</v>
      </c>
      <c r="F288" s="112">
        <f t="shared" si="14"/>
        <v>11</v>
      </c>
      <c r="G288" s="17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</row>
    <row r="289" spans="1:17" ht="13.5" thickTop="1" thickBot="1">
      <c r="A289" s="17" t="s">
        <v>889</v>
      </c>
      <c r="B289" s="33" t="s">
        <v>282</v>
      </c>
      <c r="C289" s="28">
        <f t="shared" si="12"/>
        <v>0</v>
      </c>
      <c r="D289" s="29"/>
      <c r="E289" s="32">
        <f t="shared" si="13"/>
        <v>0</v>
      </c>
      <c r="F289" s="112">
        <f t="shared" si="14"/>
        <v>11</v>
      </c>
      <c r="G289" s="17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</row>
    <row r="290" spans="1:17" ht="13.5" thickTop="1" thickBot="1">
      <c r="A290" s="17" t="s">
        <v>890</v>
      </c>
      <c r="B290" s="33" t="s">
        <v>283</v>
      </c>
      <c r="C290" s="28">
        <f t="shared" si="12"/>
        <v>0</v>
      </c>
      <c r="D290" s="29"/>
      <c r="E290" s="32">
        <f t="shared" si="13"/>
        <v>0</v>
      </c>
      <c r="F290" s="112">
        <f t="shared" si="14"/>
        <v>11</v>
      </c>
      <c r="G290" s="17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</row>
    <row r="291" spans="1:17" ht="13.5" thickTop="1" thickBot="1">
      <c r="A291" s="17" t="s">
        <v>891</v>
      </c>
      <c r="B291" s="33" t="s">
        <v>284</v>
      </c>
      <c r="C291" s="28">
        <f t="shared" si="12"/>
        <v>0</v>
      </c>
      <c r="D291" s="29"/>
      <c r="E291" s="32">
        <f t="shared" si="13"/>
        <v>0</v>
      </c>
      <c r="F291" s="112">
        <f t="shared" si="14"/>
        <v>11</v>
      </c>
      <c r="G291" s="17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</row>
    <row r="292" spans="1:17" ht="13.5" thickTop="1" thickBot="1">
      <c r="A292" s="17" t="s">
        <v>892</v>
      </c>
      <c r="B292" s="33" t="s">
        <v>285</v>
      </c>
      <c r="C292" s="28">
        <f t="shared" si="12"/>
        <v>0</v>
      </c>
      <c r="D292" s="29"/>
      <c r="E292" s="32">
        <f t="shared" si="13"/>
        <v>0</v>
      </c>
      <c r="F292" s="112">
        <f t="shared" si="14"/>
        <v>11</v>
      </c>
      <c r="G292" s="17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</row>
    <row r="293" spans="1:17" ht="13.5" thickTop="1" thickBot="1">
      <c r="A293" s="17" t="s">
        <v>893</v>
      </c>
      <c r="B293" s="33" t="s">
        <v>286</v>
      </c>
      <c r="C293" s="28">
        <f t="shared" si="12"/>
        <v>0</v>
      </c>
      <c r="D293" s="29"/>
      <c r="E293" s="32">
        <f t="shared" si="13"/>
        <v>0</v>
      </c>
      <c r="F293" s="112">
        <f t="shared" si="14"/>
        <v>11</v>
      </c>
      <c r="G293" s="17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</row>
    <row r="294" spans="1:17" ht="13.5" thickTop="1" thickBot="1">
      <c r="A294" s="17" t="s">
        <v>894</v>
      </c>
      <c r="B294" s="33" t="s">
        <v>287</v>
      </c>
      <c r="C294" s="28">
        <f t="shared" si="12"/>
        <v>0</v>
      </c>
      <c r="D294" s="29"/>
      <c r="E294" s="32">
        <f t="shared" si="13"/>
        <v>0</v>
      </c>
      <c r="F294" s="112">
        <f t="shared" si="14"/>
        <v>11</v>
      </c>
      <c r="G294" s="17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</row>
    <row r="295" spans="1:17" ht="13.5" thickTop="1" thickBot="1">
      <c r="A295" s="17" t="s">
        <v>895</v>
      </c>
      <c r="B295" s="33" t="s">
        <v>288</v>
      </c>
      <c r="C295" s="28">
        <f t="shared" si="12"/>
        <v>0</v>
      </c>
      <c r="D295" s="29"/>
      <c r="E295" s="32">
        <f t="shared" si="13"/>
        <v>0</v>
      </c>
      <c r="F295" s="112">
        <f t="shared" si="14"/>
        <v>11</v>
      </c>
      <c r="G295" s="17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</row>
    <row r="296" spans="1:17" ht="13.5" thickTop="1" thickBot="1">
      <c r="A296" s="17" t="s">
        <v>896</v>
      </c>
      <c r="B296" s="33" t="s">
        <v>289</v>
      </c>
      <c r="C296" s="28">
        <f t="shared" si="12"/>
        <v>0</v>
      </c>
      <c r="D296" s="29"/>
      <c r="E296" s="32">
        <f t="shared" si="13"/>
        <v>0</v>
      </c>
      <c r="F296" s="112">
        <f t="shared" si="14"/>
        <v>11</v>
      </c>
      <c r="G296" s="17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</row>
    <row r="297" spans="1:17" ht="13.5" thickTop="1" thickBot="1">
      <c r="A297" s="17" t="s">
        <v>897</v>
      </c>
      <c r="B297" s="33" t="s">
        <v>290</v>
      </c>
      <c r="C297" s="28">
        <f t="shared" si="12"/>
        <v>0</v>
      </c>
      <c r="D297" s="29"/>
      <c r="E297" s="32">
        <f t="shared" si="13"/>
        <v>0</v>
      </c>
      <c r="F297" s="112">
        <f t="shared" si="14"/>
        <v>11</v>
      </c>
      <c r="G297" s="17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</row>
    <row r="298" spans="1:17" ht="13.5" thickTop="1" thickBot="1">
      <c r="A298" s="17" t="s">
        <v>898</v>
      </c>
      <c r="B298" s="33" t="s">
        <v>291</v>
      </c>
      <c r="C298" s="28">
        <f t="shared" si="12"/>
        <v>0</v>
      </c>
      <c r="D298" s="29"/>
      <c r="E298" s="32">
        <f t="shared" si="13"/>
        <v>0</v>
      </c>
      <c r="F298" s="112">
        <f t="shared" si="14"/>
        <v>11</v>
      </c>
      <c r="G298" s="17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</row>
    <row r="299" spans="1:17" ht="13.5" thickTop="1" thickBot="1">
      <c r="A299" s="17" t="s">
        <v>899</v>
      </c>
      <c r="B299" s="33" t="s">
        <v>292</v>
      </c>
      <c r="C299" s="28">
        <f t="shared" si="12"/>
        <v>0</v>
      </c>
      <c r="D299" s="29"/>
      <c r="E299" s="32">
        <f t="shared" si="13"/>
        <v>0</v>
      </c>
      <c r="F299" s="112">
        <f t="shared" si="14"/>
        <v>11</v>
      </c>
      <c r="G299" s="17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</row>
    <row r="300" spans="1:17" ht="13.5" thickTop="1" thickBot="1">
      <c r="A300" s="17" t="s">
        <v>900</v>
      </c>
      <c r="B300" s="33" t="s">
        <v>293</v>
      </c>
      <c r="C300" s="28">
        <f t="shared" si="12"/>
        <v>0</v>
      </c>
      <c r="D300" s="29"/>
      <c r="E300" s="32">
        <f t="shared" si="13"/>
        <v>0</v>
      </c>
      <c r="F300" s="112">
        <f t="shared" si="14"/>
        <v>11</v>
      </c>
      <c r="G300" s="17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</row>
    <row r="301" spans="1:17" ht="13.5" thickTop="1" thickBot="1">
      <c r="A301" s="17" t="s">
        <v>901</v>
      </c>
      <c r="B301" s="33" t="s">
        <v>294</v>
      </c>
      <c r="C301" s="28">
        <f t="shared" si="12"/>
        <v>0</v>
      </c>
      <c r="D301" s="29"/>
      <c r="E301" s="32">
        <f t="shared" si="13"/>
        <v>0</v>
      </c>
      <c r="F301" s="112">
        <f t="shared" si="14"/>
        <v>11</v>
      </c>
      <c r="G301" s="17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</row>
    <row r="302" spans="1:17" ht="13.5" thickTop="1" thickBot="1">
      <c r="A302" s="17" t="s">
        <v>902</v>
      </c>
      <c r="B302" s="33" t="s">
        <v>295</v>
      </c>
      <c r="C302" s="28">
        <f t="shared" si="12"/>
        <v>0</v>
      </c>
      <c r="D302" s="29"/>
      <c r="E302" s="32">
        <f t="shared" si="13"/>
        <v>0</v>
      </c>
      <c r="F302" s="112">
        <f t="shared" si="14"/>
        <v>11</v>
      </c>
      <c r="G302" s="17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</row>
    <row r="303" spans="1:17" ht="13.5" thickTop="1" thickBot="1">
      <c r="A303" s="17" t="s">
        <v>903</v>
      </c>
      <c r="B303" s="33" t="s">
        <v>296</v>
      </c>
      <c r="C303" s="28">
        <f t="shared" si="12"/>
        <v>0</v>
      </c>
      <c r="D303" s="29"/>
      <c r="E303" s="32">
        <f t="shared" si="13"/>
        <v>0</v>
      </c>
      <c r="F303" s="112">
        <f t="shared" si="14"/>
        <v>11</v>
      </c>
      <c r="G303" s="17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</row>
    <row r="304" spans="1:17" ht="13.5" thickTop="1" thickBot="1">
      <c r="A304" s="17" t="s">
        <v>904</v>
      </c>
      <c r="B304" s="33" t="s">
        <v>297</v>
      </c>
      <c r="C304" s="28">
        <f t="shared" si="12"/>
        <v>0</v>
      </c>
      <c r="D304" s="29"/>
      <c r="E304" s="32">
        <f t="shared" si="13"/>
        <v>0</v>
      </c>
      <c r="F304" s="112">
        <f t="shared" si="14"/>
        <v>11</v>
      </c>
      <c r="G304" s="17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</row>
    <row r="305" spans="1:24" ht="13.5" thickTop="1" thickBot="1">
      <c r="A305" s="17" t="s">
        <v>905</v>
      </c>
      <c r="B305" s="33" t="s">
        <v>298</v>
      </c>
      <c r="C305" s="28">
        <f t="shared" si="12"/>
        <v>0</v>
      </c>
      <c r="D305" s="29"/>
      <c r="E305" s="32">
        <f t="shared" si="13"/>
        <v>0</v>
      </c>
      <c r="F305" s="112">
        <f t="shared" si="14"/>
        <v>11</v>
      </c>
      <c r="G305" s="17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</row>
    <row r="306" spans="1:24" ht="13.5" thickTop="1" thickBot="1">
      <c r="A306" s="17" t="s">
        <v>906</v>
      </c>
      <c r="B306" s="33" t="s">
        <v>299</v>
      </c>
      <c r="C306" s="28">
        <f t="shared" si="12"/>
        <v>0</v>
      </c>
      <c r="D306" s="29"/>
      <c r="E306" s="32">
        <f t="shared" si="13"/>
        <v>0</v>
      </c>
      <c r="F306" s="112">
        <f t="shared" si="14"/>
        <v>11</v>
      </c>
      <c r="G306" s="17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</row>
    <row r="307" spans="1:24" ht="13.5" thickTop="1" thickBot="1">
      <c r="A307" s="17" t="s">
        <v>907</v>
      </c>
      <c r="B307" s="33" t="s">
        <v>300</v>
      </c>
      <c r="C307" s="28">
        <f t="shared" si="12"/>
        <v>0</v>
      </c>
      <c r="D307" s="29"/>
      <c r="E307" s="32">
        <f t="shared" si="13"/>
        <v>0</v>
      </c>
      <c r="F307" s="112">
        <f t="shared" si="14"/>
        <v>11</v>
      </c>
      <c r="G307" s="17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</row>
    <row r="308" spans="1:24" ht="13.5" thickTop="1" thickBot="1">
      <c r="A308" s="17" t="s">
        <v>908</v>
      </c>
      <c r="B308" s="33" t="s">
        <v>301</v>
      </c>
      <c r="C308" s="28">
        <f t="shared" si="12"/>
        <v>0</v>
      </c>
      <c r="D308" s="29"/>
      <c r="E308" s="32">
        <f t="shared" si="13"/>
        <v>0</v>
      </c>
      <c r="F308" s="112">
        <f t="shared" si="14"/>
        <v>11</v>
      </c>
      <c r="G308" s="17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</row>
    <row r="309" spans="1:24" ht="13.5" thickTop="1" thickBot="1">
      <c r="A309" s="17" t="s">
        <v>909</v>
      </c>
      <c r="B309" s="33" t="s">
        <v>302</v>
      </c>
      <c r="C309" s="28">
        <f t="shared" si="12"/>
        <v>0</v>
      </c>
      <c r="D309" s="29"/>
      <c r="E309" s="32">
        <f t="shared" si="13"/>
        <v>0</v>
      </c>
      <c r="F309" s="112">
        <f t="shared" si="14"/>
        <v>11</v>
      </c>
      <c r="G309" s="17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</row>
    <row r="310" spans="1:24" ht="13.5" thickTop="1" thickBot="1">
      <c r="A310" s="17" t="s">
        <v>910</v>
      </c>
      <c r="B310" s="33" t="s">
        <v>535</v>
      </c>
      <c r="C310" s="28">
        <f t="shared" si="12"/>
        <v>0</v>
      </c>
      <c r="D310" s="29"/>
      <c r="E310" s="32">
        <f t="shared" si="13"/>
        <v>0</v>
      </c>
      <c r="F310" s="112">
        <f t="shared" si="14"/>
        <v>11</v>
      </c>
      <c r="G310" s="17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</row>
    <row r="311" spans="1:24" ht="13.5" thickTop="1" thickBot="1">
      <c r="A311" s="17" t="s">
        <v>911</v>
      </c>
      <c r="B311" s="33" t="s">
        <v>9</v>
      </c>
      <c r="C311" s="28">
        <f t="shared" si="12"/>
        <v>0</v>
      </c>
      <c r="D311" s="29"/>
      <c r="E311" s="32">
        <f t="shared" si="13"/>
        <v>0</v>
      </c>
      <c r="F311" s="112">
        <f t="shared" si="14"/>
        <v>11</v>
      </c>
      <c r="G311" s="17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</row>
    <row r="312" spans="1:24" ht="13.5" thickTop="1" thickBot="1">
      <c r="A312" s="17" t="s">
        <v>912</v>
      </c>
      <c r="B312" s="33" t="s">
        <v>10</v>
      </c>
      <c r="C312" s="28">
        <f t="shared" si="12"/>
        <v>0</v>
      </c>
      <c r="D312" s="29"/>
      <c r="E312" s="32">
        <f t="shared" si="13"/>
        <v>0</v>
      </c>
      <c r="F312" s="112">
        <f t="shared" si="14"/>
        <v>11</v>
      </c>
      <c r="G312" s="17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</row>
    <row r="313" spans="1:24" ht="13.5" thickTop="1" thickBot="1">
      <c r="A313" s="17" t="s">
        <v>913</v>
      </c>
      <c r="B313" s="33" t="s">
        <v>303</v>
      </c>
      <c r="C313" s="28">
        <f t="shared" si="12"/>
        <v>0</v>
      </c>
      <c r="D313" s="29"/>
      <c r="E313" s="32">
        <f t="shared" si="13"/>
        <v>0</v>
      </c>
      <c r="F313" s="112">
        <f t="shared" si="14"/>
        <v>11</v>
      </c>
      <c r="G313" s="17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</row>
    <row r="314" spans="1:24" ht="13.5" thickTop="1" thickBot="1">
      <c r="A314" s="17" t="s">
        <v>914</v>
      </c>
      <c r="B314" s="33" t="s">
        <v>304</v>
      </c>
      <c r="C314" s="28">
        <f t="shared" si="12"/>
        <v>0</v>
      </c>
      <c r="D314" s="29"/>
      <c r="E314" s="32">
        <f t="shared" si="13"/>
        <v>0</v>
      </c>
      <c r="F314" s="112">
        <f t="shared" si="14"/>
        <v>11</v>
      </c>
      <c r="G314" s="17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</row>
    <row r="315" spans="1:24" ht="13.5" thickTop="1" thickBot="1">
      <c r="A315" s="17" t="s">
        <v>915</v>
      </c>
      <c r="B315" s="33" t="s">
        <v>305</v>
      </c>
      <c r="C315" s="28">
        <f t="shared" si="12"/>
        <v>0</v>
      </c>
      <c r="D315" s="29"/>
      <c r="E315" s="32">
        <f t="shared" si="13"/>
        <v>0</v>
      </c>
      <c r="F315" s="112">
        <f t="shared" si="14"/>
        <v>11</v>
      </c>
      <c r="G315" s="17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</row>
    <row r="316" spans="1:24" ht="13.5" thickTop="1" thickBot="1">
      <c r="A316" s="17" t="s">
        <v>916</v>
      </c>
      <c r="B316" s="33" t="s">
        <v>306</v>
      </c>
      <c r="C316" s="28">
        <f t="shared" si="12"/>
        <v>0</v>
      </c>
      <c r="D316" s="29"/>
      <c r="E316" s="32">
        <f t="shared" si="13"/>
        <v>0</v>
      </c>
      <c r="F316" s="112">
        <f t="shared" si="14"/>
        <v>11</v>
      </c>
      <c r="G316" s="17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</row>
    <row r="317" spans="1:24" ht="13.5" thickTop="1" thickBot="1">
      <c r="A317" s="17" t="s">
        <v>917</v>
      </c>
      <c r="B317" s="33" t="s">
        <v>918</v>
      </c>
      <c r="C317" s="28">
        <f t="shared" si="12"/>
        <v>0</v>
      </c>
      <c r="D317" s="29"/>
      <c r="E317" s="32">
        <f t="shared" si="13"/>
        <v>0</v>
      </c>
      <c r="F317" s="112">
        <f t="shared" si="14"/>
        <v>11</v>
      </c>
      <c r="G317" s="17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</row>
    <row r="318" spans="1:24" ht="13.5" thickTop="1" thickBot="1">
      <c r="A318" s="17" t="s">
        <v>919</v>
      </c>
      <c r="B318" s="33" t="s">
        <v>307</v>
      </c>
      <c r="C318" s="28">
        <f t="shared" si="12"/>
        <v>0</v>
      </c>
      <c r="D318" s="29"/>
      <c r="E318" s="32">
        <f t="shared" si="13"/>
        <v>0</v>
      </c>
      <c r="F318" s="112">
        <f t="shared" si="14"/>
        <v>11</v>
      </c>
      <c r="G318" s="17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</row>
    <row r="319" spans="1:24" ht="13.5" thickTop="1" thickBot="1">
      <c r="A319" s="17" t="s">
        <v>920</v>
      </c>
      <c r="B319" s="33" t="s">
        <v>536</v>
      </c>
      <c r="C319" s="28">
        <f t="shared" si="12"/>
        <v>0</v>
      </c>
      <c r="D319" s="29"/>
      <c r="E319" s="32">
        <f t="shared" si="13"/>
        <v>0</v>
      </c>
      <c r="F319" s="112">
        <f t="shared" si="14"/>
        <v>11</v>
      </c>
      <c r="G319" s="116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23">
        <f>COUNTIF($H319:$Q319,7)</f>
        <v>0</v>
      </c>
      <c r="S319" s="23">
        <f>COUNTIF($H319:$Q319,6)</f>
        <v>0</v>
      </c>
      <c r="T319" s="23">
        <f>COUNTIF($H319:$Q319,5)</f>
        <v>0</v>
      </c>
      <c r="U319" s="23">
        <f>COUNTIF($H319:$Q319,4)</f>
        <v>0</v>
      </c>
      <c r="V319" s="23">
        <f>COUNTIF($H319:$Q319,3)</f>
        <v>0</v>
      </c>
      <c r="W319" s="23">
        <f>COUNTIF($H319:$Q319,2)</f>
        <v>0</v>
      </c>
      <c r="X319" s="23">
        <f>SUM(H319:Q319)</f>
        <v>0</v>
      </c>
    </row>
    <row r="320" spans="1:24" ht="13.5" thickTop="1" thickBot="1">
      <c r="A320" s="17" t="s">
        <v>921</v>
      </c>
      <c r="B320" s="33" t="s">
        <v>922</v>
      </c>
      <c r="C320" s="28">
        <f t="shared" si="12"/>
        <v>0</v>
      </c>
      <c r="D320" s="29"/>
      <c r="E320" s="32">
        <f t="shared" si="13"/>
        <v>0</v>
      </c>
      <c r="F320" s="112">
        <f t="shared" si="14"/>
        <v>11</v>
      </c>
      <c r="G320" s="17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</row>
    <row r="321" spans="1:17" ht="13.5" thickTop="1" thickBot="1">
      <c r="A321" s="17" t="s">
        <v>923</v>
      </c>
      <c r="B321" s="33" t="s">
        <v>308</v>
      </c>
      <c r="C321" s="28">
        <f t="shared" si="12"/>
        <v>0</v>
      </c>
      <c r="D321" s="29"/>
      <c r="E321" s="32">
        <f t="shared" si="13"/>
        <v>0</v>
      </c>
      <c r="F321" s="112">
        <f t="shared" si="14"/>
        <v>11</v>
      </c>
      <c r="G321" s="17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</row>
    <row r="322" spans="1:17" ht="13.5" thickTop="1" thickBot="1">
      <c r="A322" s="17" t="s">
        <v>924</v>
      </c>
      <c r="B322" s="33" t="s">
        <v>309</v>
      </c>
      <c r="C322" s="28">
        <f t="shared" si="12"/>
        <v>0</v>
      </c>
      <c r="D322" s="29"/>
      <c r="E322" s="32">
        <f t="shared" si="13"/>
        <v>0</v>
      </c>
      <c r="F322" s="112">
        <f t="shared" si="14"/>
        <v>11</v>
      </c>
      <c r="G322" s="17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</row>
    <row r="323" spans="1:17" ht="13.5" thickTop="1" thickBot="1">
      <c r="A323" s="17" t="s">
        <v>925</v>
      </c>
      <c r="B323" s="33" t="s">
        <v>310</v>
      </c>
      <c r="C323" s="28">
        <f t="shared" si="12"/>
        <v>0</v>
      </c>
      <c r="D323" s="29"/>
      <c r="E323" s="32">
        <f t="shared" si="13"/>
        <v>0</v>
      </c>
      <c r="F323" s="112">
        <f t="shared" si="14"/>
        <v>11</v>
      </c>
      <c r="G323" s="17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</row>
    <row r="324" spans="1:17" ht="13.5" thickTop="1" thickBot="1">
      <c r="A324" s="17" t="s">
        <v>926</v>
      </c>
      <c r="B324" s="33" t="s">
        <v>311</v>
      </c>
      <c r="C324" s="28">
        <f t="shared" si="12"/>
        <v>0</v>
      </c>
      <c r="D324" s="29"/>
      <c r="E324" s="32">
        <f t="shared" si="13"/>
        <v>0</v>
      </c>
      <c r="F324" s="112">
        <f t="shared" si="14"/>
        <v>11</v>
      </c>
      <c r="G324" s="17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</row>
    <row r="325" spans="1:17" ht="13.5" thickTop="1" thickBot="1">
      <c r="A325" s="17" t="s">
        <v>927</v>
      </c>
      <c r="B325" s="33" t="s">
        <v>312</v>
      </c>
      <c r="C325" s="28">
        <f t="shared" ref="C325:C349" si="15">SUM(H325:Q325)</f>
        <v>0</v>
      </c>
      <c r="D325" s="29"/>
      <c r="E325" s="32">
        <f t="shared" ref="E325:E349" si="16">C325+D325</f>
        <v>0</v>
      </c>
      <c r="F325" s="112">
        <f t="shared" ref="F325:F349" si="17">RANK(C325,C$4:C$349)</f>
        <v>11</v>
      </c>
      <c r="G325" s="17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</row>
    <row r="326" spans="1:17" ht="13.5" thickTop="1" thickBot="1">
      <c r="A326" s="17" t="s">
        <v>928</v>
      </c>
      <c r="B326" s="33" t="s">
        <v>313</v>
      </c>
      <c r="C326" s="28">
        <f t="shared" si="15"/>
        <v>0</v>
      </c>
      <c r="D326" s="29"/>
      <c r="E326" s="32">
        <f t="shared" si="16"/>
        <v>0</v>
      </c>
      <c r="F326" s="112">
        <f t="shared" si="17"/>
        <v>11</v>
      </c>
      <c r="G326" s="17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</row>
    <row r="327" spans="1:17" ht="13.5" thickTop="1" thickBot="1">
      <c r="A327" s="17" t="s">
        <v>929</v>
      </c>
      <c r="B327" s="33" t="s">
        <v>314</v>
      </c>
      <c r="C327" s="28">
        <f t="shared" si="15"/>
        <v>0</v>
      </c>
      <c r="D327" s="29"/>
      <c r="E327" s="32">
        <f t="shared" si="16"/>
        <v>0</v>
      </c>
      <c r="F327" s="112">
        <f t="shared" si="17"/>
        <v>11</v>
      </c>
      <c r="G327" s="17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</row>
    <row r="328" spans="1:17" ht="13.5" thickTop="1" thickBot="1">
      <c r="A328" s="17" t="s">
        <v>930</v>
      </c>
      <c r="B328" s="33" t="s">
        <v>315</v>
      </c>
      <c r="C328" s="28">
        <f t="shared" si="15"/>
        <v>0</v>
      </c>
      <c r="D328" s="29"/>
      <c r="E328" s="32">
        <f t="shared" si="16"/>
        <v>0</v>
      </c>
      <c r="F328" s="112">
        <f t="shared" si="17"/>
        <v>11</v>
      </c>
      <c r="G328" s="17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</row>
    <row r="329" spans="1:17" ht="13.5" thickTop="1" thickBot="1">
      <c r="A329" s="17" t="s">
        <v>931</v>
      </c>
      <c r="B329" s="33" t="s">
        <v>316</v>
      </c>
      <c r="C329" s="28">
        <f t="shared" si="15"/>
        <v>0</v>
      </c>
      <c r="D329" s="29"/>
      <c r="E329" s="32">
        <f t="shared" si="16"/>
        <v>0</v>
      </c>
      <c r="F329" s="112">
        <f t="shared" si="17"/>
        <v>11</v>
      </c>
      <c r="G329" s="17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</row>
    <row r="330" spans="1:17" ht="13.5" thickTop="1" thickBot="1">
      <c r="A330" s="17" t="s">
        <v>932</v>
      </c>
      <c r="B330" s="33" t="s">
        <v>317</v>
      </c>
      <c r="C330" s="28">
        <f t="shared" si="15"/>
        <v>0</v>
      </c>
      <c r="D330" s="29"/>
      <c r="E330" s="32">
        <f t="shared" si="16"/>
        <v>0</v>
      </c>
      <c r="F330" s="112">
        <f t="shared" si="17"/>
        <v>11</v>
      </c>
      <c r="G330" s="17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</row>
    <row r="331" spans="1:17" ht="13.5" thickTop="1" thickBot="1">
      <c r="A331" s="17" t="s">
        <v>933</v>
      </c>
      <c r="B331" s="33" t="s">
        <v>318</v>
      </c>
      <c r="C331" s="28">
        <f t="shared" si="15"/>
        <v>0</v>
      </c>
      <c r="D331" s="29"/>
      <c r="E331" s="32">
        <f t="shared" si="16"/>
        <v>0</v>
      </c>
      <c r="F331" s="112">
        <f t="shared" si="17"/>
        <v>11</v>
      </c>
      <c r="G331" s="17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</row>
    <row r="332" spans="1:17" ht="13.5" thickTop="1" thickBot="1">
      <c r="A332" s="17" t="s">
        <v>934</v>
      </c>
      <c r="B332" s="33" t="s">
        <v>319</v>
      </c>
      <c r="C332" s="28">
        <f t="shared" si="15"/>
        <v>0</v>
      </c>
      <c r="D332" s="29"/>
      <c r="E332" s="32">
        <f t="shared" si="16"/>
        <v>0</v>
      </c>
      <c r="F332" s="112">
        <f t="shared" si="17"/>
        <v>11</v>
      </c>
      <c r="G332" s="17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</row>
    <row r="333" spans="1:17" ht="13.5" thickTop="1" thickBot="1">
      <c r="A333" s="17" t="s">
        <v>935</v>
      </c>
      <c r="B333" s="33" t="s">
        <v>320</v>
      </c>
      <c r="C333" s="28">
        <f t="shared" si="15"/>
        <v>0</v>
      </c>
      <c r="D333" s="29"/>
      <c r="E333" s="32">
        <f t="shared" si="16"/>
        <v>0</v>
      </c>
      <c r="F333" s="112">
        <f t="shared" si="17"/>
        <v>11</v>
      </c>
      <c r="G333" s="17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</row>
    <row r="334" spans="1:17" ht="13.5" thickTop="1" thickBot="1">
      <c r="A334" s="17" t="s">
        <v>936</v>
      </c>
      <c r="B334" s="33" t="s">
        <v>937</v>
      </c>
      <c r="C334" s="28">
        <f t="shared" si="15"/>
        <v>0</v>
      </c>
      <c r="D334" s="29"/>
      <c r="E334" s="32">
        <f t="shared" si="16"/>
        <v>0</v>
      </c>
      <c r="F334" s="112">
        <f t="shared" si="17"/>
        <v>11</v>
      </c>
      <c r="G334" s="17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</row>
    <row r="335" spans="1:17" ht="13.5" thickTop="1" thickBot="1">
      <c r="A335" s="17" t="s">
        <v>938</v>
      </c>
      <c r="B335" s="33" t="s">
        <v>321</v>
      </c>
      <c r="C335" s="28">
        <f t="shared" si="15"/>
        <v>0</v>
      </c>
      <c r="D335" s="29"/>
      <c r="E335" s="32">
        <f t="shared" si="16"/>
        <v>0</v>
      </c>
      <c r="F335" s="112">
        <f t="shared" si="17"/>
        <v>11</v>
      </c>
      <c r="G335" s="17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</row>
    <row r="336" spans="1:17" ht="13.5" thickTop="1" thickBot="1">
      <c r="A336" s="17" t="s">
        <v>939</v>
      </c>
      <c r="B336" s="33" t="s">
        <v>322</v>
      </c>
      <c r="C336" s="28">
        <f t="shared" si="15"/>
        <v>0</v>
      </c>
      <c r="D336" s="29"/>
      <c r="E336" s="32">
        <f t="shared" si="16"/>
        <v>0</v>
      </c>
      <c r="F336" s="112">
        <f t="shared" si="17"/>
        <v>11</v>
      </c>
      <c r="G336" s="17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</row>
    <row r="337" spans="1:24" ht="13.5" thickTop="1" thickBot="1">
      <c r="A337" s="17" t="s">
        <v>940</v>
      </c>
      <c r="B337" s="33" t="s">
        <v>323</v>
      </c>
      <c r="C337" s="28">
        <f t="shared" si="15"/>
        <v>0</v>
      </c>
      <c r="D337" s="29"/>
      <c r="E337" s="32">
        <f t="shared" si="16"/>
        <v>0</v>
      </c>
      <c r="F337" s="112">
        <f t="shared" si="17"/>
        <v>11</v>
      </c>
      <c r="G337" s="17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</row>
    <row r="338" spans="1:24" ht="13.5" thickTop="1" thickBot="1">
      <c r="A338" s="17" t="s">
        <v>941</v>
      </c>
      <c r="B338" s="33" t="s">
        <v>324</v>
      </c>
      <c r="C338" s="28">
        <f t="shared" si="15"/>
        <v>0</v>
      </c>
      <c r="D338" s="29"/>
      <c r="E338" s="32">
        <f t="shared" si="16"/>
        <v>0</v>
      </c>
      <c r="F338" s="112">
        <f t="shared" si="17"/>
        <v>11</v>
      </c>
      <c r="G338" s="17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</row>
    <row r="339" spans="1:24" ht="13.5" thickTop="1" thickBot="1">
      <c r="A339" s="17" t="s">
        <v>942</v>
      </c>
      <c r="B339" s="33" t="s">
        <v>325</v>
      </c>
      <c r="C339" s="28">
        <f t="shared" si="15"/>
        <v>0</v>
      </c>
      <c r="D339" s="29"/>
      <c r="E339" s="32">
        <f t="shared" si="16"/>
        <v>0</v>
      </c>
      <c r="F339" s="112">
        <f t="shared" si="17"/>
        <v>11</v>
      </c>
      <c r="G339" s="17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</row>
    <row r="340" spans="1:24" ht="13.5" thickTop="1" thickBot="1">
      <c r="A340" s="17" t="s">
        <v>943</v>
      </c>
      <c r="B340" s="33" t="s">
        <v>326</v>
      </c>
      <c r="C340" s="28">
        <f t="shared" si="15"/>
        <v>0</v>
      </c>
      <c r="D340" s="29"/>
      <c r="E340" s="32">
        <f t="shared" si="16"/>
        <v>0</v>
      </c>
      <c r="F340" s="112">
        <f t="shared" si="17"/>
        <v>11</v>
      </c>
      <c r="G340" s="17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</row>
    <row r="341" spans="1:24" ht="13.5" thickTop="1" thickBot="1">
      <c r="A341" s="17" t="s">
        <v>944</v>
      </c>
      <c r="B341" s="33" t="s">
        <v>327</v>
      </c>
      <c r="C341" s="28">
        <f t="shared" si="15"/>
        <v>0</v>
      </c>
      <c r="D341" s="29"/>
      <c r="E341" s="32">
        <f t="shared" si="16"/>
        <v>0</v>
      </c>
      <c r="F341" s="112">
        <f t="shared" si="17"/>
        <v>11</v>
      </c>
      <c r="G341" s="17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</row>
    <row r="342" spans="1:24" ht="13.5" thickTop="1" thickBot="1">
      <c r="A342" s="17" t="s">
        <v>945</v>
      </c>
      <c r="B342" s="33" t="s">
        <v>11</v>
      </c>
      <c r="C342" s="28">
        <f t="shared" si="15"/>
        <v>0</v>
      </c>
      <c r="D342" s="29"/>
      <c r="E342" s="32">
        <f t="shared" si="16"/>
        <v>0</v>
      </c>
      <c r="F342" s="112">
        <f t="shared" si="17"/>
        <v>11</v>
      </c>
      <c r="G342" s="17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</row>
    <row r="343" spans="1:24" ht="13.5" thickTop="1" thickBot="1">
      <c r="A343" s="17" t="s">
        <v>946</v>
      </c>
      <c r="B343" s="33" t="s">
        <v>328</v>
      </c>
      <c r="C343" s="28">
        <f t="shared" si="15"/>
        <v>0</v>
      </c>
      <c r="D343" s="29"/>
      <c r="E343" s="32">
        <f t="shared" si="16"/>
        <v>0</v>
      </c>
      <c r="F343" s="112">
        <f t="shared" si="17"/>
        <v>11</v>
      </c>
      <c r="G343" s="17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</row>
    <row r="344" spans="1:24" ht="13.5" thickTop="1" thickBot="1">
      <c r="A344" s="17" t="s">
        <v>947</v>
      </c>
      <c r="B344" s="33" t="s">
        <v>329</v>
      </c>
      <c r="C344" s="28">
        <f t="shared" si="15"/>
        <v>0</v>
      </c>
      <c r="D344" s="29"/>
      <c r="E344" s="32">
        <f t="shared" si="16"/>
        <v>0</v>
      </c>
      <c r="F344" s="112">
        <f t="shared" si="17"/>
        <v>11</v>
      </c>
      <c r="G344" s="17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</row>
    <row r="345" spans="1:24" ht="13.5" thickTop="1" thickBot="1">
      <c r="A345" s="17" t="s">
        <v>948</v>
      </c>
      <c r="B345" s="33" t="s">
        <v>330</v>
      </c>
      <c r="C345" s="28">
        <f t="shared" si="15"/>
        <v>0</v>
      </c>
      <c r="D345" s="29"/>
      <c r="E345" s="32">
        <f t="shared" si="16"/>
        <v>0</v>
      </c>
      <c r="F345" s="112">
        <f t="shared" si="17"/>
        <v>11</v>
      </c>
      <c r="G345" s="17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</row>
    <row r="346" spans="1:24" ht="13.5" thickTop="1" thickBot="1">
      <c r="A346" s="17" t="s">
        <v>949</v>
      </c>
      <c r="B346" s="33" t="s">
        <v>331</v>
      </c>
      <c r="C346" s="28">
        <f t="shared" si="15"/>
        <v>0</v>
      </c>
      <c r="D346" s="29"/>
      <c r="E346" s="32">
        <f t="shared" si="16"/>
        <v>0</v>
      </c>
      <c r="F346" s="112">
        <f t="shared" si="17"/>
        <v>11</v>
      </c>
      <c r="G346" s="17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</row>
    <row r="347" spans="1:24" ht="13.5" thickTop="1" thickBot="1">
      <c r="A347" s="17" t="s">
        <v>950</v>
      </c>
      <c r="B347" s="33" t="s">
        <v>332</v>
      </c>
      <c r="C347" s="28">
        <f t="shared" si="15"/>
        <v>0</v>
      </c>
      <c r="D347" s="29"/>
      <c r="E347" s="32">
        <f t="shared" si="16"/>
        <v>0</v>
      </c>
      <c r="F347" s="112">
        <f t="shared" si="17"/>
        <v>11</v>
      </c>
      <c r="G347" s="17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</row>
    <row r="348" spans="1:24" ht="13.5" thickTop="1" thickBot="1">
      <c r="A348" s="17" t="s">
        <v>951</v>
      </c>
      <c r="B348" s="33" t="s">
        <v>333</v>
      </c>
      <c r="C348" s="28">
        <f t="shared" si="15"/>
        <v>0</v>
      </c>
      <c r="D348" s="29"/>
      <c r="E348" s="32">
        <f t="shared" si="16"/>
        <v>0</v>
      </c>
      <c r="F348" s="112">
        <f t="shared" si="17"/>
        <v>11</v>
      </c>
      <c r="G348" s="17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</row>
    <row r="349" spans="1:24" ht="13.5" thickTop="1" thickBot="1">
      <c r="A349" s="17" t="s">
        <v>952</v>
      </c>
      <c r="B349" s="33" t="s">
        <v>334</v>
      </c>
      <c r="C349" s="28">
        <f t="shared" si="15"/>
        <v>0</v>
      </c>
      <c r="D349" s="29"/>
      <c r="E349" s="32">
        <f t="shared" si="16"/>
        <v>0</v>
      </c>
      <c r="F349" s="112">
        <f t="shared" si="17"/>
        <v>11</v>
      </c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</row>
    <row r="350" spans="1:24" ht="13" thickTop="1">
      <c r="C350" s="36"/>
      <c r="D350" s="30"/>
      <c r="E350" s="30"/>
      <c r="X350" s="23">
        <f t="shared" ref="X350:X353" si="18">SUM(H353:Q353)</f>
        <v>0</v>
      </c>
    </row>
    <row r="351" spans="1:24">
      <c r="C351" s="30"/>
      <c r="D351" s="30"/>
      <c r="E351" s="30">
        <f>COUNTA(C4:C349)</f>
        <v>346</v>
      </c>
      <c r="F351" s="30"/>
      <c r="X351" s="23">
        <f t="shared" si="18"/>
        <v>0</v>
      </c>
    </row>
    <row r="352" spans="1:24">
      <c r="X352" s="23">
        <f t="shared" si="18"/>
        <v>0</v>
      </c>
    </row>
    <row r="353" spans="5:24">
      <c r="E353" s="57">
        <v>1</v>
      </c>
      <c r="F353" s="58">
        <v>64</v>
      </c>
      <c r="X353" s="23">
        <f t="shared" si="18"/>
        <v>0</v>
      </c>
    </row>
    <row r="354" spans="5:24">
      <c r="E354" s="57">
        <v>2</v>
      </c>
      <c r="F354" s="58">
        <v>58</v>
      </c>
    </row>
    <row r="355" spans="5:24">
      <c r="E355" s="57">
        <v>3</v>
      </c>
      <c r="F355" s="58">
        <v>52</v>
      </c>
    </row>
    <row r="356" spans="5:24">
      <c r="E356" s="57">
        <v>4</v>
      </c>
      <c r="F356" s="58">
        <v>46</v>
      </c>
    </row>
    <row r="357" spans="5:24">
      <c r="E357" s="57">
        <v>5</v>
      </c>
      <c r="F357" s="58">
        <v>40</v>
      </c>
    </row>
    <row r="358" spans="5:24">
      <c r="E358" s="57">
        <v>6</v>
      </c>
      <c r="F358" s="58">
        <v>34</v>
      </c>
    </row>
    <row r="359" spans="5:24">
      <c r="E359" s="57">
        <v>7</v>
      </c>
      <c r="F359" s="58">
        <v>28</v>
      </c>
    </row>
    <row r="360" spans="5:24">
      <c r="E360" s="57">
        <v>8</v>
      </c>
      <c r="F360" s="58">
        <v>22</v>
      </c>
    </row>
    <row r="361" spans="5:24">
      <c r="E361" s="57">
        <v>9</v>
      </c>
      <c r="F361" s="58">
        <v>16</v>
      </c>
    </row>
    <row r="362" spans="5:24">
      <c r="E362" s="57">
        <v>10</v>
      </c>
      <c r="F362" s="58">
        <v>10</v>
      </c>
    </row>
    <row r="363" spans="5:24">
      <c r="E363" s="23">
        <v>11</v>
      </c>
      <c r="F363" s="23">
        <v>0</v>
      </c>
    </row>
    <row r="364" spans="5:24">
      <c r="E364" s="23">
        <v>12</v>
      </c>
      <c r="F364" s="23">
        <v>0</v>
      </c>
    </row>
    <row r="365" spans="5:24">
      <c r="E365" s="23">
        <v>13</v>
      </c>
      <c r="F365" s="23">
        <v>0</v>
      </c>
    </row>
    <row r="366" spans="5:24">
      <c r="E366" s="23">
        <v>14</v>
      </c>
      <c r="F366" s="23">
        <v>0</v>
      </c>
    </row>
    <row r="367" spans="5:24">
      <c r="E367" s="23">
        <v>15</v>
      </c>
      <c r="F367" s="23">
        <v>0</v>
      </c>
    </row>
    <row r="368" spans="5:24">
      <c r="E368" s="23">
        <v>16</v>
      </c>
      <c r="F368" s="23">
        <v>0</v>
      </c>
    </row>
    <row r="369" spans="5:6">
      <c r="E369" s="23">
        <v>17</v>
      </c>
      <c r="F369" s="23">
        <v>0</v>
      </c>
    </row>
    <row r="370" spans="5:6">
      <c r="E370" s="23">
        <v>18</v>
      </c>
      <c r="F370" s="23">
        <v>0</v>
      </c>
    </row>
    <row r="371" spans="5:6">
      <c r="E371" s="23">
        <v>19</v>
      </c>
      <c r="F371" s="23">
        <v>0</v>
      </c>
    </row>
  </sheetData>
  <mergeCells count="1">
    <mergeCell ref="C2:D2"/>
  </mergeCells>
  <conditionalFormatting sqref="A4:B349">
    <cfRule type="expression" dxfId="43" priority="1">
      <formula>$G4="x"</formula>
    </cfRule>
  </conditionalFormatting>
  <conditionalFormatting sqref="E351:F351">
    <cfRule type="cellIs" dxfId="42" priority="3" operator="notEqual">
      <formula>370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C44A-9FD3-48E1-980F-560AB32548E8}">
  <dimension ref="A2:D166"/>
  <sheetViews>
    <sheetView topLeftCell="A145" zoomScale="145" zoomScaleNormal="145" workbookViewId="0">
      <selection activeCell="C97" sqref="C97"/>
    </sheetView>
  </sheetViews>
  <sheetFormatPr baseColWidth="10" defaultColWidth="11.54296875" defaultRowHeight="15" customHeight="1"/>
  <cols>
    <col min="1" max="1" width="5.6328125" style="118" bestFit="1" customWidth="1"/>
    <col min="2" max="2" width="33.81640625" style="118" customWidth="1"/>
    <col min="3" max="3" width="29.453125" style="118" bestFit="1" customWidth="1"/>
    <col min="4" max="4" width="5.1796875" style="118" bestFit="1" customWidth="1"/>
    <col min="5" max="16384" width="11.54296875" style="118"/>
  </cols>
  <sheetData>
    <row r="2" spans="1:4" ht="15" customHeight="1" thickBot="1">
      <c r="A2" s="117" t="s">
        <v>1080</v>
      </c>
      <c r="B2" s="117" t="s">
        <v>405</v>
      </c>
      <c r="C2" s="117" t="s">
        <v>406</v>
      </c>
      <c r="D2" s="117" t="s">
        <v>526</v>
      </c>
    </row>
    <row r="3" spans="1:4" ht="15" customHeight="1" thickBot="1">
      <c r="A3" s="119">
        <v>1</v>
      </c>
      <c r="B3" s="119" t="s">
        <v>1083</v>
      </c>
      <c r="C3" s="119" t="s">
        <v>15</v>
      </c>
      <c r="D3" s="119">
        <v>7</v>
      </c>
    </row>
    <row r="4" spans="1:4" ht="15" customHeight="1" thickBot="1">
      <c r="A4" s="119">
        <v>2</v>
      </c>
      <c r="B4" s="119" t="s">
        <v>1044</v>
      </c>
      <c r="C4" s="119" t="s">
        <v>162</v>
      </c>
      <c r="D4" s="119">
        <v>6</v>
      </c>
    </row>
    <row r="5" spans="1:4" ht="15" customHeight="1" thickBot="1">
      <c r="A5" s="119">
        <v>3</v>
      </c>
      <c r="B5" s="119" t="s">
        <v>1046</v>
      </c>
      <c r="C5" s="119" t="s">
        <v>14</v>
      </c>
      <c r="D5" s="119">
        <v>5</v>
      </c>
    </row>
    <row r="6" spans="1:4" ht="15" customHeight="1" thickBot="1">
      <c r="A6" s="119">
        <v>3</v>
      </c>
      <c r="B6" s="119" t="s">
        <v>1043</v>
      </c>
      <c r="C6" s="119" t="s">
        <v>410</v>
      </c>
      <c r="D6" s="119">
        <v>5</v>
      </c>
    </row>
    <row r="7" spans="1:4" ht="15" customHeight="1" thickBot="1">
      <c r="A7" s="119">
        <v>5</v>
      </c>
      <c r="B7" s="119" t="s">
        <v>1084</v>
      </c>
      <c r="C7" s="119" t="s">
        <v>137</v>
      </c>
      <c r="D7" s="119">
        <v>4</v>
      </c>
    </row>
    <row r="8" spans="1:4" ht="15" customHeight="1" thickBot="1">
      <c r="A8" s="119">
        <v>5</v>
      </c>
      <c r="B8" s="119" t="s">
        <v>1071</v>
      </c>
      <c r="C8" s="119" t="s">
        <v>1082</v>
      </c>
      <c r="D8" s="119">
        <v>4</v>
      </c>
    </row>
    <row r="9" spans="1:4" ht="15" customHeight="1" thickBot="1">
      <c r="A9" s="119">
        <v>5</v>
      </c>
      <c r="B9" s="119" t="s">
        <v>1049</v>
      </c>
      <c r="C9" s="119" t="s">
        <v>78</v>
      </c>
      <c r="D9" s="119">
        <v>4</v>
      </c>
    </row>
    <row r="10" spans="1:4" ht="15" customHeight="1" thickBot="1">
      <c r="A10" s="119">
        <v>5</v>
      </c>
      <c r="B10" s="119" t="s">
        <v>1047</v>
      </c>
      <c r="C10" s="119" t="s">
        <v>266</v>
      </c>
      <c r="D10" s="119">
        <v>4</v>
      </c>
    </row>
    <row r="11" spans="1:4" ht="15" customHeight="1" thickBot="1">
      <c r="A11" s="119">
        <v>999</v>
      </c>
      <c r="B11" s="119" t="s">
        <v>1085</v>
      </c>
      <c r="C11" s="119" t="s">
        <v>74</v>
      </c>
      <c r="D11" s="119">
        <v>2</v>
      </c>
    </row>
    <row r="12" spans="1:4" ht="15" customHeight="1" thickBot="1">
      <c r="A12" s="119">
        <v>999</v>
      </c>
      <c r="B12" s="119" t="s">
        <v>1041</v>
      </c>
      <c r="C12" s="119" t="s">
        <v>21</v>
      </c>
      <c r="D12" s="119">
        <v>2</v>
      </c>
    </row>
    <row r="13" spans="1:4" ht="15" customHeight="1" thickBot="1">
      <c r="A13" s="119">
        <v>999</v>
      </c>
      <c r="B13" s="119" t="s">
        <v>1086</v>
      </c>
      <c r="C13" s="119" t="s">
        <v>33</v>
      </c>
      <c r="D13" s="119">
        <v>2</v>
      </c>
    </row>
    <row r="14" spans="1:4" ht="15" customHeight="1" thickBot="1">
      <c r="A14" s="119">
        <v>999</v>
      </c>
      <c r="B14" s="119" t="s">
        <v>1087</v>
      </c>
      <c r="C14" s="119" t="s">
        <v>166</v>
      </c>
      <c r="D14" s="119">
        <v>2</v>
      </c>
    </row>
    <row r="15" spans="1:4" ht="15" customHeight="1">
      <c r="A15" s="119">
        <v>999</v>
      </c>
      <c r="B15" s="119" t="s">
        <v>1088</v>
      </c>
      <c r="C15" s="119" t="s">
        <v>207</v>
      </c>
      <c r="D15" s="119">
        <v>2</v>
      </c>
    </row>
    <row r="20" spans="1:4" ht="15" customHeight="1">
      <c r="A20" s="118" t="s">
        <v>1080</v>
      </c>
      <c r="B20" s="118" t="s">
        <v>405</v>
      </c>
      <c r="C20" s="118" t="s">
        <v>406</v>
      </c>
      <c r="D20" s="118" t="s">
        <v>526</v>
      </c>
    </row>
    <row r="21" spans="1:4" ht="15" customHeight="1">
      <c r="A21" s="118">
        <v>1</v>
      </c>
      <c r="B21" s="118" t="s">
        <v>1028</v>
      </c>
      <c r="C21" s="118" t="s">
        <v>407</v>
      </c>
      <c r="D21" s="118">
        <v>7</v>
      </c>
    </row>
    <row r="22" spans="1:4" ht="15" customHeight="1">
      <c r="A22" s="118">
        <v>2</v>
      </c>
      <c r="B22" s="118" t="s">
        <v>1032</v>
      </c>
      <c r="C22" s="118" t="s">
        <v>33</v>
      </c>
      <c r="D22" s="118">
        <v>6</v>
      </c>
    </row>
    <row r="23" spans="1:4" ht="15" customHeight="1">
      <c r="A23" s="118">
        <v>3</v>
      </c>
      <c r="B23" s="118" t="s">
        <v>1030</v>
      </c>
      <c r="C23" s="118" t="s">
        <v>220</v>
      </c>
      <c r="D23" s="118">
        <v>5</v>
      </c>
    </row>
    <row r="24" spans="1:4" ht="15" customHeight="1">
      <c r="A24" s="118">
        <v>3</v>
      </c>
      <c r="B24" s="118" t="s">
        <v>1029</v>
      </c>
      <c r="C24" s="118" t="s">
        <v>15</v>
      </c>
      <c r="D24" s="118">
        <v>5</v>
      </c>
    </row>
    <row r="25" spans="1:4" ht="15" customHeight="1">
      <c r="A25" s="118">
        <v>5</v>
      </c>
      <c r="B25" s="118" t="s">
        <v>1089</v>
      </c>
      <c r="C25" s="118" t="s">
        <v>162</v>
      </c>
      <c r="D25" s="118">
        <v>4</v>
      </c>
    </row>
    <row r="26" spans="1:4" ht="15" customHeight="1">
      <c r="A26" s="118">
        <v>5</v>
      </c>
      <c r="B26" s="118" t="s">
        <v>1033</v>
      </c>
      <c r="C26" s="118" t="s">
        <v>137</v>
      </c>
      <c r="D26" s="118">
        <v>4</v>
      </c>
    </row>
    <row r="27" spans="1:4" ht="15" customHeight="1">
      <c r="A27" s="118">
        <v>5</v>
      </c>
      <c r="B27" s="118" t="s">
        <v>1031</v>
      </c>
      <c r="C27" s="118" t="s">
        <v>78</v>
      </c>
      <c r="D27" s="118">
        <v>4</v>
      </c>
    </row>
    <row r="28" spans="1:4" ht="15" customHeight="1">
      <c r="A28" s="118">
        <v>5</v>
      </c>
      <c r="B28" s="118" t="s">
        <v>1090</v>
      </c>
      <c r="C28" s="118" t="s">
        <v>14</v>
      </c>
      <c r="D28" s="118">
        <v>4</v>
      </c>
    </row>
    <row r="29" spans="1:4" ht="15" customHeight="1">
      <c r="A29" s="118">
        <v>9</v>
      </c>
      <c r="B29" s="118" t="s">
        <v>1091</v>
      </c>
      <c r="C29" s="118" t="s">
        <v>410</v>
      </c>
      <c r="D29" s="118">
        <v>3</v>
      </c>
    </row>
    <row r="30" spans="1:4" ht="15" customHeight="1">
      <c r="A30" s="118">
        <v>9</v>
      </c>
      <c r="B30" s="118" t="s">
        <v>1092</v>
      </c>
      <c r="C30" s="118" t="s">
        <v>21</v>
      </c>
      <c r="D30" s="118">
        <v>3</v>
      </c>
    </row>
    <row r="31" spans="1:4" ht="15" customHeight="1">
      <c r="A31" s="118">
        <v>9</v>
      </c>
      <c r="B31" s="118" t="s">
        <v>1093</v>
      </c>
      <c r="C31" s="118" t="s">
        <v>1081</v>
      </c>
      <c r="D31" s="118">
        <v>3</v>
      </c>
    </row>
    <row r="32" spans="1:4" ht="15" customHeight="1">
      <c r="A32" s="118">
        <v>9</v>
      </c>
      <c r="B32" s="118" t="s">
        <v>1094</v>
      </c>
      <c r="C32" s="118" t="s">
        <v>5</v>
      </c>
      <c r="D32" s="118">
        <v>3</v>
      </c>
    </row>
    <row r="33" spans="1:4" ht="15" customHeight="1">
      <c r="A33" s="118">
        <v>999</v>
      </c>
      <c r="B33" s="118" t="s">
        <v>1095</v>
      </c>
      <c r="C33" s="118" t="s">
        <v>1</v>
      </c>
      <c r="D33" s="118">
        <v>2</v>
      </c>
    </row>
    <row r="34" spans="1:4" ht="15" customHeight="1">
      <c r="A34" s="118">
        <v>999</v>
      </c>
      <c r="B34" s="118" t="s">
        <v>1096</v>
      </c>
      <c r="C34" s="118" t="s">
        <v>207</v>
      </c>
      <c r="D34" s="118">
        <v>2</v>
      </c>
    </row>
    <row r="35" spans="1:4" ht="15" customHeight="1">
      <c r="A35" s="118">
        <v>999</v>
      </c>
      <c r="B35" s="118" t="s">
        <v>1097</v>
      </c>
      <c r="C35" s="118" t="s">
        <v>74</v>
      </c>
      <c r="D35" s="118">
        <v>2</v>
      </c>
    </row>
    <row r="36" spans="1:4" ht="15" customHeight="1">
      <c r="A36" s="118">
        <v>999</v>
      </c>
      <c r="B36" s="118" t="s">
        <v>1098</v>
      </c>
      <c r="C36" s="118" t="s">
        <v>166</v>
      </c>
      <c r="D36" s="118">
        <v>2</v>
      </c>
    </row>
    <row r="37" spans="1:4" ht="15" customHeight="1">
      <c r="A37" s="118">
        <v>999</v>
      </c>
      <c r="B37" s="118" t="s">
        <v>1099</v>
      </c>
      <c r="C37" s="118" t="s">
        <v>266</v>
      </c>
      <c r="D37" s="118">
        <v>2</v>
      </c>
    </row>
    <row r="38" spans="1:4" ht="15" customHeight="1">
      <c r="A38" s="118">
        <v>999</v>
      </c>
      <c r="B38" s="118" t="s">
        <v>1100</v>
      </c>
      <c r="C38" s="118" t="s">
        <v>1082</v>
      </c>
      <c r="D38" s="118">
        <v>2</v>
      </c>
    </row>
    <row r="42" spans="1:4" ht="15" customHeight="1">
      <c r="A42" s="118" t="s">
        <v>1080</v>
      </c>
      <c r="B42" s="118" t="s">
        <v>405</v>
      </c>
      <c r="C42" s="118" t="s">
        <v>406</v>
      </c>
      <c r="D42" s="118" t="s">
        <v>526</v>
      </c>
    </row>
    <row r="43" spans="1:4" ht="15" customHeight="1">
      <c r="A43" s="118">
        <v>1</v>
      </c>
      <c r="B43" s="118" t="s">
        <v>525</v>
      </c>
      <c r="C43" s="118" t="s">
        <v>78</v>
      </c>
      <c r="D43" s="118">
        <v>7</v>
      </c>
    </row>
    <row r="44" spans="1:4" ht="15" customHeight="1">
      <c r="A44" s="118">
        <v>2</v>
      </c>
      <c r="B44" s="118" t="s">
        <v>558</v>
      </c>
      <c r="C44" s="118" t="s">
        <v>162</v>
      </c>
      <c r="D44" s="118">
        <v>6</v>
      </c>
    </row>
    <row r="45" spans="1:4" ht="15" customHeight="1">
      <c r="A45" s="118">
        <v>3</v>
      </c>
      <c r="B45" s="118" t="s">
        <v>1054</v>
      </c>
      <c r="C45" s="118" t="s">
        <v>410</v>
      </c>
      <c r="D45" s="118">
        <v>5</v>
      </c>
    </row>
    <row r="46" spans="1:4" ht="15" customHeight="1">
      <c r="A46" s="118">
        <v>3</v>
      </c>
      <c r="B46" s="118" t="s">
        <v>557</v>
      </c>
      <c r="C46" s="118" t="s">
        <v>407</v>
      </c>
      <c r="D46" s="118">
        <v>5</v>
      </c>
    </row>
    <row r="47" spans="1:4" ht="15" customHeight="1">
      <c r="A47" s="118">
        <v>5</v>
      </c>
      <c r="B47" s="118" t="s">
        <v>1072</v>
      </c>
      <c r="C47" s="118" t="s">
        <v>5</v>
      </c>
      <c r="D47" s="118">
        <v>4</v>
      </c>
    </row>
    <row r="48" spans="1:4" ht="15" customHeight="1">
      <c r="A48" s="118">
        <v>5</v>
      </c>
      <c r="B48" s="118" t="s">
        <v>1101</v>
      </c>
      <c r="C48" s="118" t="s">
        <v>266</v>
      </c>
      <c r="D48" s="118">
        <v>4</v>
      </c>
    </row>
    <row r="49" spans="1:4" ht="15" customHeight="1">
      <c r="A49" s="118">
        <v>5</v>
      </c>
      <c r="B49" s="118" t="s">
        <v>1045</v>
      </c>
      <c r="C49" s="118" t="s">
        <v>21</v>
      </c>
      <c r="D49" s="118">
        <v>4</v>
      </c>
    </row>
    <row r="50" spans="1:4" ht="15" customHeight="1">
      <c r="A50" s="118">
        <v>5</v>
      </c>
      <c r="B50" s="118" t="s">
        <v>559</v>
      </c>
      <c r="C50" s="118" t="s">
        <v>155</v>
      </c>
      <c r="D50" s="118">
        <v>4</v>
      </c>
    </row>
    <row r="51" spans="1:4" ht="15" customHeight="1">
      <c r="A51" s="118">
        <v>999</v>
      </c>
      <c r="B51" s="118" t="s">
        <v>1102</v>
      </c>
      <c r="C51" s="118" t="s">
        <v>74</v>
      </c>
      <c r="D51" s="118">
        <v>2</v>
      </c>
    </row>
    <row r="52" spans="1:4" ht="15" customHeight="1">
      <c r="A52" s="118">
        <v>999</v>
      </c>
      <c r="B52" s="118" t="s">
        <v>1103</v>
      </c>
      <c r="C52" s="118" t="s">
        <v>14</v>
      </c>
      <c r="D52" s="118">
        <v>2</v>
      </c>
    </row>
    <row r="53" spans="1:4" ht="15" customHeight="1">
      <c r="A53" s="118">
        <v>999</v>
      </c>
      <c r="B53" s="118" t="s">
        <v>1104</v>
      </c>
      <c r="C53" s="118" t="s">
        <v>33</v>
      </c>
      <c r="D53" s="118">
        <v>2</v>
      </c>
    </row>
    <row r="54" spans="1:4" ht="15" customHeight="1">
      <c r="A54" s="118">
        <v>999</v>
      </c>
      <c r="B54" s="118" t="s">
        <v>1105</v>
      </c>
      <c r="C54" s="118" t="s">
        <v>1081</v>
      </c>
      <c r="D54" s="118">
        <v>2</v>
      </c>
    </row>
    <row r="55" spans="1:4" ht="15" customHeight="1">
      <c r="A55" s="118">
        <v>999</v>
      </c>
      <c r="B55" s="118" t="s">
        <v>1106</v>
      </c>
      <c r="C55" s="118" t="s">
        <v>207</v>
      </c>
      <c r="D55" s="118">
        <v>2</v>
      </c>
    </row>
    <row r="62" spans="1:4" ht="15" customHeight="1">
      <c r="A62" s="118" t="s">
        <v>1080</v>
      </c>
      <c r="B62" s="118" t="s">
        <v>405</v>
      </c>
      <c r="C62" s="118" t="s">
        <v>406</v>
      </c>
      <c r="D62" s="118" t="s">
        <v>526</v>
      </c>
    </row>
    <row r="63" spans="1:4" ht="15" customHeight="1">
      <c r="A63" s="118">
        <v>1</v>
      </c>
      <c r="B63" s="118" t="s">
        <v>1034</v>
      </c>
      <c r="C63" s="118" t="s">
        <v>410</v>
      </c>
      <c r="D63" s="118">
        <v>7</v>
      </c>
    </row>
    <row r="64" spans="1:4" ht="15" customHeight="1">
      <c r="A64" s="118">
        <v>2</v>
      </c>
      <c r="B64" s="118" t="s">
        <v>551</v>
      </c>
      <c r="C64" s="118" t="s">
        <v>407</v>
      </c>
      <c r="D64" s="118">
        <v>6</v>
      </c>
    </row>
    <row r="65" spans="1:4" ht="15" customHeight="1">
      <c r="A65" s="118">
        <v>3</v>
      </c>
      <c r="B65" s="118" t="s">
        <v>552</v>
      </c>
      <c r="C65" s="118" t="s">
        <v>1</v>
      </c>
      <c r="D65" s="118">
        <v>5</v>
      </c>
    </row>
    <row r="66" spans="1:4" ht="15" customHeight="1">
      <c r="A66" s="118">
        <v>3</v>
      </c>
      <c r="B66" s="118" t="s">
        <v>1070</v>
      </c>
      <c r="C66" s="118" t="s">
        <v>220</v>
      </c>
      <c r="D66" s="118">
        <v>5</v>
      </c>
    </row>
    <row r="67" spans="1:4" ht="15" customHeight="1">
      <c r="A67" s="118">
        <v>5</v>
      </c>
      <c r="B67" s="118" t="s">
        <v>1107</v>
      </c>
      <c r="C67" s="118" t="s">
        <v>266</v>
      </c>
      <c r="D67" s="118">
        <v>4</v>
      </c>
    </row>
    <row r="68" spans="1:4" ht="15" customHeight="1">
      <c r="A68" s="118">
        <v>5</v>
      </c>
      <c r="B68" s="118" t="s">
        <v>1108</v>
      </c>
      <c r="C68" s="118" t="s">
        <v>137</v>
      </c>
      <c r="D68" s="118">
        <v>4</v>
      </c>
    </row>
    <row r="69" spans="1:4" ht="15" customHeight="1">
      <c r="A69" s="118">
        <v>5</v>
      </c>
      <c r="B69" s="118" t="s">
        <v>553</v>
      </c>
      <c r="C69" s="118" t="s">
        <v>14</v>
      </c>
      <c r="D69" s="118">
        <v>4</v>
      </c>
    </row>
    <row r="70" spans="1:4" ht="15" customHeight="1">
      <c r="A70" s="118">
        <v>5</v>
      </c>
      <c r="B70" s="118" t="s">
        <v>554</v>
      </c>
      <c r="C70" s="118" t="s">
        <v>162</v>
      </c>
      <c r="D70" s="118">
        <v>4</v>
      </c>
    </row>
    <row r="71" spans="1:4" ht="15" customHeight="1">
      <c r="A71" s="118">
        <v>9</v>
      </c>
      <c r="B71" s="118" t="s">
        <v>1109</v>
      </c>
      <c r="C71" s="118" t="s">
        <v>1081</v>
      </c>
      <c r="D71" s="118">
        <v>3</v>
      </c>
    </row>
    <row r="72" spans="1:4" ht="15" customHeight="1">
      <c r="A72" s="118">
        <v>9</v>
      </c>
      <c r="B72" s="118" t="s">
        <v>1110</v>
      </c>
      <c r="C72" s="118" t="s">
        <v>1082</v>
      </c>
      <c r="D72" s="118">
        <v>3</v>
      </c>
    </row>
    <row r="73" spans="1:4" ht="15" customHeight="1">
      <c r="A73" s="118">
        <v>9</v>
      </c>
      <c r="B73" s="118" t="s">
        <v>1111</v>
      </c>
      <c r="C73" s="118" t="s">
        <v>33</v>
      </c>
      <c r="D73" s="118">
        <v>3</v>
      </c>
    </row>
    <row r="74" spans="1:4" ht="15" customHeight="1">
      <c r="A74" s="118">
        <v>9</v>
      </c>
      <c r="B74" s="118" t="s">
        <v>1112</v>
      </c>
      <c r="C74" s="118" t="s">
        <v>155</v>
      </c>
      <c r="D74" s="118">
        <v>3</v>
      </c>
    </row>
    <row r="75" spans="1:4" ht="15" customHeight="1">
      <c r="A75" s="118">
        <v>999</v>
      </c>
      <c r="B75" s="118" t="s">
        <v>1113</v>
      </c>
      <c r="C75" s="118" t="s">
        <v>166</v>
      </c>
      <c r="D75" s="118">
        <v>2</v>
      </c>
    </row>
    <row r="76" spans="1:4" ht="15" customHeight="1">
      <c r="A76" s="118">
        <v>999</v>
      </c>
      <c r="B76" s="118" t="s">
        <v>1114</v>
      </c>
      <c r="C76" s="118" t="s">
        <v>21</v>
      </c>
      <c r="D76" s="118">
        <v>2</v>
      </c>
    </row>
    <row r="77" spans="1:4" ht="15" customHeight="1">
      <c r="A77" s="118">
        <v>999</v>
      </c>
      <c r="B77" s="118" t="s">
        <v>1115</v>
      </c>
      <c r="C77" s="118" t="s">
        <v>74</v>
      </c>
      <c r="D77" s="118">
        <v>2</v>
      </c>
    </row>
    <row r="78" spans="1:4" ht="15" customHeight="1">
      <c r="A78" s="118">
        <v>999</v>
      </c>
      <c r="B78" s="118" t="s">
        <v>1116</v>
      </c>
      <c r="C78" s="118" t="s">
        <v>5</v>
      </c>
      <c r="D78" s="118">
        <v>2</v>
      </c>
    </row>
    <row r="79" spans="1:4" ht="15" customHeight="1">
      <c r="A79" s="118">
        <v>999</v>
      </c>
      <c r="B79" s="118" t="s">
        <v>1117</v>
      </c>
      <c r="C79" s="118" t="s">
        <v>78</v>
      </c>
      <c r="D79" s="118">
        <v>2</v>
      </c>
    </row>
    <row r="80" spans="1:4" ht="15" customHeight="1">
      <c r="A80" s="118">
        <v>999</v>
      </c>
      <c r="B80" s="118" t="s">
        <v>1118</v>
      </c>
      <c r="C80" s="118" t="s">
        <v>15</v>
      </c>
      <c r="D80" s="118">
        <v>2</v>
      </c>
    </row>
    <row r="81" spans="1:4" ht="15" customHeight="1">
      <c r="A81" s="118">
        <v>999</v>
      </c>
      <c r="B81" s="118" t="s">
        <v>1119</v>
      </c>
      <c r="C81" s="118" t="s">
        <v>207</v>
      </c>
      <c r="D81" s="118">
        <v>2</v>
      </c>
    </row>
    <row r="85" spans="1:4" ht="15" customHeight="1">
      <c r="A85" s="118" t="s">
        <v>1080</v>
      </c>
      <c r="B85" s="118" t="s">
        <v>405</v>
      </c>
      <c r="C85" s="118" t="s">
        <v>406</v>
      </c>
      <c r="D85" s="118" t="s">
        <v>526</v>
      </c>
    </row>
    <row r="86" spans="1:4" ht="15" customHeight="1">
      <c r="A86" s="118">
        <v>1</v>
      </c>
      <c r="B86" s="118" t="s">
        <v>560</v>
      </c>
      <c r="C86" s="118" t="s">
        <v>14</v>
      </c>
      <c r="D86" s="118">
        <v>7</v>
      </c>
    </row>
    <row r="87" spans="1:4" ht="15" customHeight="1">
      <c r="A87" s="118">
        <v>2</v>
      </c>
      <c r="B87" s="118" t="s">
        <v>586</v>
      </c>
      <c r="C87" s="118" t="s">
        <v>162</v>
      </c>
      <c r="D87" s="118">
        <v>6</v>
      </c>
    </row>
    <row r="88" spans="1:4" ht="15" customHeight="1">
      <c r="A88" s="118">
        <v>3</v>
      </c>
      <c r="B88" s="118" t="s">
        <v>561</v>
      </c>
      <c r="C88" s="118" t="s">
        <v>155</v>
      </c>
      <c r="D88" s="118">
        <v>5</v>
      </c>
    </row>
    <row r="89" spans="1:4" ht="15" customHeight="1">
      <c r="A89" s="118">
        <v>3</v>
      </c>
      <c r="B89" s="118" t="s">
        <v>1058</v>
      </c>
      <c r="C89" s="118" t="s">
        <v>407</v>
      </c>
      <c r="D89" s="118">
        <v>5</v>
      </c>
    </row>
    <row r="90" spans="1:4" ht="15" customHeight="1">
      <c r="A90" s="118">
        <v>5</v>
      </c>
      <c r="B90" s="118" t="s">
        <v>1120</v>
      </c>
      <c r="C90" s="118" t="s">
        <v>207</v>
      </c>
      <c r="D90" s="118">
        <v>4</v>
      </c>
    </row>
    <row r="91" spans="1:4" ht="15" customHeight="1">
      <c r="A91" s="118">
        <v>5</v>
      </c>
      <c r="B91" s="118" t="s">
        <v>1121</v>
      </c>
      <c r="C91" s="118" t="s">
        <v>21</v>
      </c>
      <c r="D91" s="118">
        <v>4</v>
      </c>
    </row>
    <row r="92" spans="1:4" ht="15" customHeight="1">
      <c r="A92" s="118">
        <v>5</v>
      </c>
      <c r="B92" s="118" t="s">
        <v>1122</v>
      </c>
      <c r="C92" s="118" t="s">
        <v>1</v>
      </c>
      <c r="D92" s="118">
        <v>4</v>
      </c>
    </row>
    <row r="93" spans="1:4" ht="15" customHeight="1">
      <c r="A93" s="118">
        <v>5</v>
      </c>
      <c r="B93" s="118" t="s">
        <v>1123</v>
      </c>
      <c r="C93" s="118" t="s">
        <v>220</v>
      </c>
      <c r="D93" s="118">
        <v>4</v>
      </c>
    </row>
    <row r="94" spans="1:4" ht="15" customHeight="1">
      <c r="A94" s="118">
        <v>999</v>
      </c>
      <c r="B94" s="118" t="s">
        <v>1124</v>
      </c>
      <c r="C94" s="118" t="s">
        <v>5</v>
      </c>
      <c r="D94" s="118">
        <v>2</v>
      </c>
    </row>
    <row r="95" spans="1:4" ht="15" customHeight="1">
      <c r="A95" s="118">
        <v>999</v>
      </c>
      <c r="B95" s="118" t="s">
        <v>1125</v>
      </c>
      <c r="C95" s="118" t="s">
        <v>78</v>
      </c>
      <c r="D95" s="118">
        <v>2</v>
      </c>
    </row>
    <row r="96" spans="1:4" ht="15" customHeight="1">
      <c r="A96" s="118">
        <v>999</v>
      </c>
      <c r="B96" s="118" t="s">
        <v>1126</v>
      </c>
      <c r="C96" s="118" t="s">
        <v>266</v>
      </c>
      <c r="D96" s="118">
        <v>2</v>
      </c>
    </row>
    <row r="97" spans="1:4" ht="15" customHeight="1">
      <c r="A97" s="118">
        <v>999</v>
      </c>
      <c r="B97" s="118" t="s">
        <v>1127</v>
      </c>
      <c r="C97" s="118" t="s">
        <v>410</v>
      </c>
      <c r="D97" s="118">
        <v>2</v>
      </c>
    </row>
    <row r="102" spans="1:4" ht="15" customHeight="1">
      <c r="A102" s="118" t="s">
        <v>1080</v>
      </c>
      <c r="B102" s="118" t="s">
        <v>405</v>
      </c>
      <c r="C102" s="118" t="s">
        <v>406</v>
      </c>
      <c r="D102" s="118" t="s">
        <v>526</v>
      </c>
    </row>
    <row r="103" spans="1:4" ht="15" customHeight="1">
      <c r="A103" s="118">
        <v>1</v>
      </c>
      <c r="B103" s="118" t="s">
        <v>403</v>
      </c>
      <c r="C103" s="118" t="s">
        <v>410</v>
      </c>
      <c r="D103" s="118">
        <v>7</v>
      </c>
    </row>
    <row r="104" spans="1:4" ht="15" customHeight="1">
      <c r="A104" s="118">
        <v>2</v>
      </c>
      <c r="B104" s="118" t="s">
        <v>404</v>
      </c>
      <c r="C104" s="118" t="s">
        <v>14</v>
      </c>
      <c r="D104" s="118">
        <v>6</v>
      </c>
    </row>
    <row r="105" spans="1:4" ht="15" customHeight="1">
      <c r="A105" s="118">
        <v>3</v>
      </c>
      <c r="B105" s="118" t="s">
        <v>1128</v>
      </c>
      <c r="C105" s="118" t="s">
        <v>407</v>
      </c>
      <c r="D105" s="118">
        <v>5</v>
      </c>
    </row>
    <row r="106" spans="1:4" ht="15" customHeight="1">
      <c r="A106" s="118">
        <v>3</v>
      </c>
      <c r="B106" s="118" t="s">
        <v>1036</v>
      </c>
      <c r="C106" s="118" t="s">
        <v>33</v>
      </c>
      <c r="D106" s="118">
        <v>5</v>
      </c>
    </row>
    <row r="107" spans="1:4" ht="15" customHeight="1">
      <c r="A107" s="118">
        <v>5</v>
      </c>
      <c r="B107" s="118" t="s">
        <v>1129</v>
      </c>
      <c r="C107" s="118" t="s">
        <v>5</v>
      </c>
      <c r="D107" s="118">
        <v>4</v>
      </c>
    </row>
    <row r="108" spans="1:4" ht="15" customHeight="1">
      <c r="A108" s="118">
        <v>5</v>
      </c>
      <c r="B108" s="118" t="s">
        <v>1130</v>
      </c>
      <c r="C108" s="118" t="s">
        <v>15</v>
      </c>
      <c r="D108" s="118">
        <v>4</v>
      </c>
    </row>
    <row r="109" spans="1:4" ht="15" customHeight="1">
      <c r="A109" s="118">
        <v>5</v>
      </c>
      <c r="B109" s="118" t="s">
        <v>1131</v>
      </c>
      <c r="C109" s="118" t="s">
        <v>155</v>
      </c>
      <c r="D109" s="118">
        <v>4</v>
      </c>
    </row>
    <row r="110" spans="1:4" ht="15" customHeight="1">
      <c r="A110" s="118">
        <v>5</v>
      </c>
      <c r="B110" s="118" t="s">
        <v>1035</v>
      </c>
      <c r="C110" s="118" t="s">
        <v>207</v>
      </c>
      <c r="D110" s="118">
        <v>4</v>
      </c>
    </row>
    <row r="111" spans="1:4" ht="15" customHeight="1">
      <c r="A111" s="118">
        <v>9</v>
      </c>
      <c r="B111" s="118" t="s">
        <v>1132</v>
      </c>
      <c r="C111" s="118" t="s">
        <v>1</v>
      </c>
      <c r="D111" s="118">
        <v>3</v>
      </c>
    </row>
    <row r="112" spans="1:4" ht="15" customHeight="1">
      <c r="A112" s="118">
        <v>9</v>
      </c>
      <c r="B112" s="118" t="s">
        <v>1133</v>
      </c>
      <c r="C112" s="118" t="s">
        <v>266</v>
      </c>
      <c r="D112" s="118">
        <v>3</v>
      </c>
    </row>
    <row r="113" spans="1:4" ht="15" customHeight="1">
      <c r="A113" s="118">
        <v>9</v>
      </c>
      <c r="B113" s="118" t="s">
        <v>1134</v>
      </c>
      <c r="C113" s="118" t="s">
        <v>74</v>
      </c>
      <c r="D113" s="118">
        <v>3</v>
      </c>
    </row>
    <row r="114" spans="1:4" ht="15" customHeight="1">
      <c r="A114" s="118">
        <v>9</v>
      </c>
      <c r="B114" s="118" t="s">
        <v>1135</v>
      </c>
      <c r="C114" s="118" t="s">
        <v>162</v>
      </c>
      <c r="D114" s="118">
        <v>3</v>
      </c>
    </row>
    <row r="115" spans="1:4" ht="15" customHeight="1">
      <c r="A115" s="118">
        <v>999</v>
      </c>
      <c r="B115" s="118" t="s">
        <v>1136</v>
      </c>
      <c r="C115" s="118" t="s">
        <v>166</v>
      </c>
      <c r="D115" s="118">
        <v>2</v>
      </c>
    </row>
    <row r="116" spans="1:4" ht="15" customHeight="1">
      <c r="A116" s="118">
        <v>999</v>
      </c>
      <c r="B116" s="118" t="s">
        <v>1137</v>
      </c>
      <c r="C116" s="118" t="s">
        <v>137</v>
      </c>
      <c r="D116" s="118">
        <v>2</v>
      </c>
    </row>
    <row r="117" spans="1:4" ht="15" customHeight="1">
      <c r="A117" s="118">
        <v>999</v>
      </c>
      <c r="B117" s="118" t="s">
        <v>1138</v>
      </c>
      <c r="C117" s="118" t="s">
        <v>21</v>
      </c>
      <c r="D117" s="118">
        <v>2</v>
      </c>
    </row>
    <row r="118" spans="1:4" ht="15" customHeight="1">
      <c r="A118" s="118">
        <v>999</v>
      </c>
      <c r="B118" s="118" t="s">
        <v>1139</v>
      </c>
      <c r="C118" s="118" t="s">
        <v>78</v>
      </c>
      <c r="D118" s="118">
        <v>2</v>
      </c>
    </row>
    <row r="119" spans="1:4" ht="15" customHeight="1">
      <c r="A119" s="118">
        <v>999</v>
      </c>
      <c r="B119" s="118" t="s">
        <v>1140</v>
      </c>
      <c r="C119" s="118" t="s">
        <v>1082</v>
      </c>
      <c r="D119" s="118">
        <v>2</v>
      </c>
    </row>
    <row r="120" spans="1:4" ht="15" customHeight="1">
      <c r="A120" s="118">
        <v>999</v>
      </c>
      <c r="B120" s="118" t="s">
        <v>1141</v>
      </c>
      <c r="C120" s="118" t="s">
        <v>1081</v>
      </c>
      <c r="D120" s="118">
        <v>2</v>
      </c>
    </row>
    <row r="121" spans="1:4" ht="15" customHeight="1">
      <c r="A121" s="118">
        <v>999</v>
      </c>
      <c r="B121" s="118" t="s">
        <v>1142</v>
      </c>
      <c r="C121" s="118" t="s">
        <v>220</v>
      </c>
      <c r="D121" s="118">
        <v>2</v>
      </c>
    </row>
    <row r="124" spans="1:4" ht="15" customHeight="1">
      <c r="A124" s="118" t="s">
        <v>1080</v>
      </c>
      <c r="B124" s="118" t="s">
        <v>405</v>
      </c>
      <c r="C124" s="118" t="s">
        <v>406</v>
      </c>
      <c r="D124" s="118" t="s">
        <v>526</v>
      </c>
    </row>
    <row r="125" spans="1:4" ht="15" customHeight="1">
      <c r="A125" s="118">
        <v>1</v>
      </c>
      <c r="B125" s="118" t="s">
        <v>1143</v>
      </c>
      <c r="C125" s="118" t="s">
        <v>162</v>
      </c>
      <c r="D125" s="118">
        <v>7</v>
      </c>
    </row>
    <row r="126" spans="1:4" ht="15" customHeight="1">
      <c r="A126" s="118">
        <v>2</v>
      </c>
      <c r="B126" s="118" t="s">
        <v>1144</v>
      </c>
      <c r="C126" s="118" t="s">
        <v>407</v>
      </c>
      <c r="D126" s="118">
        <v>6</v>
      </c>
    </row>
    <row r="127" spans="1:4" ht="15" customHeight="1">
      <c r="A127" s="118">
        <v>3</v>
      </c>
      <c r="B127" s="118" t="s">
        <v>1145</v>
      </c>
      <c r="C127" s="118" t="s">
        <v>1082</v>
      </c>
      <c r="D127" s="118">
        <v>5</v>
      </c>
    </row>
    <row r="128" spans="1:4" ht="15" customHeight="1">
      <c r="A128" s="118">
        <v>3</v>
      </c>
      <c r="B128" s="118" t="s">
        <v>1146</v>
      </c>
      <c r="C128" s="118" t="s">
        <v>78</v>
      </c>
      <c r="D128" s="118">
        <v>5</v>
      </c>
    </row>
    <row r="129" spans="1:4" ht="15" customHeight="1">
      <c r="A129" s="118">
        <v>5</v>
      </c>
      <c r="B129" s="118" t="s">
        <v>1147</v>
      </c>
      <c r="C129" s="118" t="s">
        <v>207</v>
      </c>
      <c r="D129" s="118">
        <v>4</v>
      </c>
    </row>
    <row r="130" spans="1:4" ht="15" customHeight="1">
      <c r="A130" s="118">
        <v>5</v>
      </c>
      <c r="B130" s="118" t="s">
        <v>1148</v>
      </c>
      <c r="C130" s="118" t="s">
        <v>74</v>
      </c>
      <c r="D130" s="118">
        <v>4</v>
      </c>
    </row>
    <row r="131" spans="1:4" ht="15" customHeight="1">
      <c r="A131" s="118">
        <v>5</v>
      </c>
      <c r="B131" s="118" t="s">
        <v>1149</v>
      </c>
      <c r="C131" s="118" t="s">
        <v>15</v>
      </c>
      <c r="D131" s="118">
        <v>4</v>
      </c>
    </row>
    <row r="132" spans="1:4" ht="15" customHeight="1">
      <c r="A132" s="118">
        <v>5</v>
      </c>
      <c r="B132" s="118" t="s">
        <v>1150</v>
      </c>
      <c r="C132" s="118" t="s">
        <v>1081</v>
      </c>
      <c r="D132" s="118">
        <v>4</v>
      </c>
    </row>
    <row r="133" spans="1:4" ht="15" customHeight="1">
      <c r="A133" s="118">
        <v>9</v>
      </c>
      <c r="B133" s="118" t="s">
        <v>1151</v>
      </c>
      <c r="C133" s="118" t="s">
        <v>5</v>
      </c>
      <c r="D133" s="118">
        <v>3</v>
      </c>
    </row>
    <row r="134" spans="1:4" ht="15" customHeight="1">
      <c r="A134" s="118">
        <v>9</v>
      </c>
      <c r="B134" s="118" t="s">
        <v>1152</v>
      </c>
      <c r="C134" s="118" t="s">
        <v>266</v>
      </c>
      <c r="D134" s="118">
        <v>3</v>
      </c>
    </row>
    <row r="135" spans="1:4" ht="15" customHeight="1">
      <c r="A135" s="118">
        <v>9</v>
      </c>
      <c r="B135" s="118" t="s">
        <v>1153</v>
      </c>
      <c r="C135" s="118" t="s">
        <v>33</v>
      </c>
      <c r="D135" s="118">
        <v>3</v>
      </c>
    </row>
    <row r="136" spans="1:4" ht="15" customHeight="1">
      <c r="A136" s="118">
        <v>9</v>
      </c>
      <c r="B136" s="118" t="s">
        <v>1154</v>
      </c>
      <c r="C136" s="118" t="s">
        <v>166</v>
      </c>
      <c r="D136" s="118">
        <v>3</v>
      </c>
    </row>
    <row r="137" spans="1:4" ht="15" customHeight="1">
      <c r="A137" s="118">
        <v>999</v>
      </c>
      <c r="B137" s="118" t="s">
        <v>1155</v>
      </c>
      <c r="C137" s="118" t="s">
        <v>137</v>
      </c>
      <c r="D137" s="118">
        <v>2</v>
      </c>
    </row>
    <row r="138" spans="1:4" ht="15" customHeight="1">
      <c r="A138" s="118">
        <v>999</v>
      </c>
      <c r="B138" s="118" t="s">
        <v>1156</v>
      </c>
      <c r="C138" s="118" t="s">
        <v>155</v>
      </c>
      <c r="D138" s="118">
        <v>2</v>
      </c>
    </row>
    <row r="139" spans="1:4" ht="15" customHeight="1">
      <c r="A139" s="118">
        <v>999</v>
      </c>
      <c r="B139" s="118" t="s">
        <v>1157</v>
      </c>
      <c r="C139" s="118" t="s">
        <v>410</v>
      </c>
      <c r="D139" s="118">
        <v>2</v>
      </c>
    </row>
    <row r="140" spans="1:4" ht="15" customHeight="1">
      <c r="A140" s="118">
        <v>999</v>
      </c>
      <c r="B140" s="118" t="s">
        <v>1158</v>
      </c>
      <c r="C140" s="118" t="s">
        <v>220</v>
      </c>
      <c r="D140" s="118">
        <v>2</v>
      </c>
    </row>
    <row r="141" spans="1:4" ht="15" customHeight="1">
      <c r="A141" s="118">
        <v>999</v>
      </c>
      <c r="B141" s="118" t="s">
        <v>1159</v>
      </c>
      <c r="C141" s="118" t="s">
        <v>1</v>
      </c>
      <c r="D141" s="118">
        <v>2</v>
      </c>
    </row>
    <row r="142" spans="1:4" ht="15" customHeight="1">
      <c r="A142" s="118">
        <v>999</v>
      </c>
      <c r="B142" s="118" t="s">
        <v>1160</v>
      </c>
      <c r="C142" s="118" t="s">
        <v>14</v>
      </c>
      <c r="D142" s="118">
        <v>2</v>
      </c>
    </row>
    <row r="147" spans="1:4" ht="15" customHeight="1">
      <c r="A147" s="118" t="s">
        <v>1080</v>
      </c>
      <c r="B147" s="118" t="s">
        <v>405</v>
      </c>
      <c r="C147" s="118" t="s">
        <v>406</v>
      </c>
      <c r="D147" s="118" t="s">
        <v>526</v>
      </c>
    </row>
    <row r="148" spans="1:4" ht="15" customHeight="1">
      <c r="A148" s="118">
        <v>1</v>
      </c>
      <c r="B148" s="118" t="s">
        <v>1161</v>
      </c>
      <c r="C148" s="118" t="s">
        <v>15</v>
      </c>
      <c r="D148" s="118">
        <v>7</v>
      </c>
    </row>
    <row r="149" spans="1:4" ht="15" customHeight="1">
      <c r="A149" s="118">
        <v>2</v>
      </c>
      <c r="B149" s="118" t="s">
        <v>1162</v>
      </c>
      <c r="C149" s="118" t="s">
        <v>410</v>
      </c>
      <c r="D149" s="118">
        <v>6</v>
      </c>
    </row>
    <row r="150" spans="1:4" ht="15" customHeight="1">
      <c r="A150" s="118">
        <v>3</v>
      </c>
      <c r="B150" s="118" t="s">
        <v>1163</v>
      </c>
      <c r="C150" s="118" t="s">
        <v>162</v>
      </c>
      <c r="D150" s="118">
        <v>5</v>
      </c>
    </row>
    <row r="151" spans="1:4" ht="15" customHeight="1">
      <c r="A151" s="118">
        <v>3</v>
      </c>
      <c r="B151" s="118" t="s">
        <v>1164</v>
      </c>
      <c r="C151" s="118" t="s">
        <v>14</v>
      </c>
      <c r="D151" s="118">
        <v>5</v>
      </c>
    </row>
    <row r="152" spans="1:4" ht="15" customHeight="1">
      <c r="A152" s="118">
        <v>5</v>
      </c>
      <c r="B152" s="118" t="s">
        <v>1165</v>
      </c>
      <c r="C152" s="118" t="s">
        <v>407</v>
      </c>
      <c r="D152" s="118">
        <v>4</v>
      </c>
    </row>
    <row r="153" spans="1:4" ht="15" customHeight="1">
      <c r="A153" s="118">
        <v>5</v>
      </c>
      <c r="B153" s="118" t="s">
        <v>1166</v>
      </c>
      <c r="C153" s="118" t="s">
        <v>266</v>
      </c>
      <c r="D153" s="118">
        <v>4</v>
      </c>
    </row>
    <row r="154" spans="1:4" ht="15" customHeight="1">
      <c r="A154" s="118">
        <v>5</v>
      </c>
      <c r="B154" s="118" t="s">
        <v>1167</v>
      </c>
      <c r="C154" s="118" t="s">
        <v>155</v>
      </c>
      <c r="D154" s="118">
        <v>4</v>
      </c>
    </row>
    <row r="155" spans="1:4" ht="15" customHeight="1">
      <c r="A155" s="118">
        <v>5</v>
      </c>
      <c r="B155" s="118" t="s">
        <v>1168</v>
      </c>
      <c r="C155" s="118" t="s">
        <v>33</v>
      </c>
      <c r="D155" s="118">
        <v>4</v>
      </c>
    </row>
    <row r="156" spans="1:4" ht="15" customHeight="1">
      <c r="A156" s="118">
        <v>9</v>
      </c>
      <c r="B156" s="118" t="s">
        <v>1169</v>
      </c>
      <c r="C156" s="118" t="s">
        <v>74</v>
      </c>
      <c r="D156" s="118">
        <v>3</v>
      </c>
    </row>
    <row r="157" spans="1:4" ht="15" customHeight="1">
      <c r="A157" s="118">
        <v>9</v>
      </c>
      <c r="B157" s="118" t="s">
        <v>1170</v>
      </c>
      <c r="C157" s="118" t="s">
        <v>220</v>
      </c>
      <c r="D157" s="118">
        <v>3</v>
      </c>
    </row>
    <row r="158" spans="1:4" ht="15" customHeight="1">
      <c r="A158" s="118">
        <v>9</v>
      </c>
      <c r="B158" s="118" t="s">
        <v>1171</v>
      </c>
      <c r="C158" s="118" t="s">
        <v>78</v>
      </c>
      <c r="D158" s="118">
        <v>3</v>
      </c>
    </row>
    <row r="159" spans="1:4" ht="15" customHeight="1">
      <c r="A159" s="118">
        <v>9</v>
      </c>
      <c r="B159" s="118" t="s">
        <v>1172</v>
      </c>
      <c r="C159" s="118" t="s">
        <v>1082</v>
      </c>
      <c r="D159" s="118">
        <v>3</v>
      </c>
    </row>
    <row r="160" spans="1:4" ht="15" customHeight="1">
      <c r="A160" s="118">
        <v>13</v>
      </c>
      <c r="B160" s="118" t="s">
        <v>1173</v>
      </c>
      <c r="C160" s="118" t="s">
        <v>166</v>
      </c>
      <c r="D160" s="118">
        <v>2</v>
      </c>
    </row>
    <row r="161" spans="1:4" ht="15" customHeight="1">
      <c r="A161" s="118">
        <v>13</v>
      </c>
      <c r="B161" s="118" t="s">
        <v>1174</v>
      </c>
      <c r="C161" s="118" t="s">
        <v>21</v>
      </c>
      <c r="D161" s="118">
        <v>2</v>
      </c>
    </row>
    <row r="162" spans="1:4" ht="15" customHeight="1">
      <c r="A162" s="118">
        <v>13</v>
      </c>
      <c r="B162" s="118" t="s">
        <v>1175</v>
      </c>
      <c r="C162" s="118" t="s">
        <v>1081</v>
      </c>
      <c r="D162" s="118">
        <v>2</v>
      </c>
    </row>
    <row r="163" spans="1:4" ht="15" customHeight="1">
      <c r="A163" s="118">
        <v>13</v>
      </c>
      <c r="B163" s="118" t="s">
        <v>1176</v>
      </c>
      <c r="C163" s="118" t="s">
        <v>1</v>
      </c>
      <c r="D163" s="118">
        <v>2</v>
      </c>
    </row>
    <row r="164" spans="1:4" ht="15" customHeight="1">
      <c r="A164" s="118">
        <v>13</v>
      </c>
      <c r="B164" s="118" t="s">
        <v>1177</v>
      </c>
      <c r="C164" s="118" t="s">
        <v>207</v>
      </c>
      <c r="D164" s="118">
        <v>2</v>
      </c>
    </row>
    <row r="165" spans="1:4" ht="15" customHeight="1">
      <c r="A165" s="118">
        <v>13</v>
      </c>
      <c r="B165" s="118" t="s">
        <v>1178</v>
      </c>
      <c r="C165" s="118" t="s">
        <v>5</v>
      </c>
      <c r="D165" s="118">
        <v>2</v>
      </c>
    </row>
    <row r="166" spans="1:4" ht="15" customHeight="1">
      <c r="A166" s="118">
        <v>13</v>
      </c>
      <c r="B166" s="118" t="s">
        <v>1179</v>
      </c>
      <c r="C166" s="118" t="s">
        <v>137</v>
      </c>
      <c r="D166" s="118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F4A4-F602-4EF5-945C-9360E0099052}">
  <dimension ref="A1:AQ348"/>
  <sheetViews>
    <sheetView tabSelected="1" topLeftCell="C1" zoomScale="96" zoomScaleNormal="96" workbookViewId="0">
      <pane ySplit="2" topLeftCell="A144" activePane="bottomLeft" state="frozen"/>
      <selection activeCell="F6" sqref="F6"/>
      <selection pane="bottomLeft" activeCell="F6" sqref="F6"/>
    </sheetView>
  </sheetViews>
  <sheetFormatPr baseColWidth="10" defaultColWidth="11.54296875" defaultRowHeight="12.5" outlineLevelCol="1"/>
  <cols>
    <col min="1" max="1" width="9" style="17" bestFit="1" customWidth="1"/>
    <col min="2" max="2" width="38" style="33" bestFit="1" customWidth="1"/>
    <col min="3" max="24" width="2.81640625" style="17" customWidth="1" outlineLevel="1"/>
    <col min="25" max="25" width="4.81640625" style="17" customWidth="1" outlineLevel="1"/>
    <col min="26" max="26" width="2.81640625" style="17" customWidth="1" outlineLevel="1"/>
    <col min="27" max="27" width="6.08984375" style="17" customWidth="1" outlineLevel="1"/>
    <col min="28" max="32" width="2.81640625" style="17" customWidth="1" outlineLevel="1"/>
    <col min="33" max="33" width="9.81640625" style="17" customWidth="1"/>
    <col min="34" max="34" width="4" style="23" bestFit="1" customWidth="1"/>
    <col min="35" max="36" width="4.81640625" style="23" hidden="1" customWidth="1"/>
    <col min="37" max="37" width="4.6328125" style="17" hidden="1" customWidth="1"/>
    <col min="38" max="39" width="0" style="17" hidden="1" customWidth="1"/>
    <col min="40" max="40" width="3.6328125" style="17" hidden="1" customWidth="1"/>
    <col min="41" max="41" width="37.90625" style="17" hidden="1" customWidth="1"/>
    <col min="42" max="42" width="36.54296875" style="17" bestFit="1" customWidth="1"/>
    <col min="43" max="43" width="3.90625" style="17" bestFit="1" customWidth="1"/>
    <col min="44" max="16384" width="11.54296875" style="17"/>
  </cols>
  <sheetData>
    <row r="1" spans="1:43" ht="13.5" thickTop="1">
      <c r="C1" s="215" t="s">
        <v>335</v>
      </c>
      <c r="D1" s="216"/>
      <c r="E1" s="217"/>
      <c r="F1" s="218" t="s">
        <v>340</v>
      </c>
      <c r="G1" s="219"/>
      <c r="H1" s="220"/>
      <c r="I1" s="221" t="s">
        <v>336</v>
      </c>
      <c r="J1" s="222"/>
      <c r="K1" s="223"/>
      <c r="L1" s="218" t="s">
        <v>341</v>
      </c>
      <c r="M1" s="219"/>
      <c r="N1" s="220"/>
      <c r="O1" s="221" t="s">
        <v>337</v>
      </c>
      <c r="P1" s="222"/>
      <c r="Q1" s="223"/>
      <c r="R1" s="218" t="s">
        <v>342</v>
      </c>
      <c r="S1" s="219"/>
      <c r="T1" s="220"/>
      <c r="U1" s="221" t="s">
        <v>338</v>
      </c>
      <c r="V1" s="222"/>
      <c r="W1" s="223"/>
      <c r="X1" s="218" t="s">
        <v>344</v>
      </c>
      <c r="Y1" s="219"/>
      <c r="Z1" s="220"/>
      <c r="AA1" s="221" t="s">
        <v>339</v>
      </c>
      <c r="AB1" s="222"/>
      <c r="AC1" s="223"/>
      <c r="AD1" s="218" t="s">
        <v>343</v>
      </c>
      <c r="AE1" s="219"/>
      <c r="AF1" s="220"/>
      <c r="AG1" s="18" t="s">
        <v>361</v>
      </c>
    </row>
    <row r="2" spans="1:43" s="23" customFormat="1">
      <c r="C2" s="156">
        <v>1</v>
      </c>
      <c r="D2" s="157">
        <v>2</v>
      </c>
      <c r="E2" s="158">
        <v>3</v>
      </c>
      <c r="F2" s="156">
        <v>1</v>
      </c>
      <c r="G2" s="157">
        <v>2</v>
      </c>
      <c r="H2" s="158">
        <v>3</v>
      </c>
      <c r="I2" s="156">
        <v>1</v>
      </c>
      <c r="J2" s="157">
        <v>2</v>
      </c>
      <c r="K2" s="158">
        <v>3</v>
      </c>
      <c r="L2" s="156">
        <v>1</v>
      </c>
      <c r="M2" s="157">
        <v>2</v>
      </c>
      <c r="N2" s="158">
        <v>3</v>
      </c>
      <c r="O2" s="156">
        <v>1</v>
      </c>
      <c r="P2" s="157">
        <v>2</v>
      </c>
      <c r="Q2" s="158">
        <v>3</v>
      </c>
      <c r="R2" s="156">
        <v>1</v>
      </c>
      <c r="S2" s="157">
        <v>2</v>
      </c>
      <c r="T2" s="158">
        <v>3</v>
      </c>
      <c r="U2" s="156">
        <v>1</v>
      </c>
      <c r="V2" s="157">
        <v>2</v>
      </c>
      <c r="W2" s="158">
        <v>3</v>
      </c>
      <c r="X2" s="156">
        <v>1</v>
      </c>
      <c r="Y2" s="157">
        <v>2</v>
      </c>
      <c r="Z2" s="158">
        <v>5</v>
      </c>
      <c r="AA2" s="156">
        <v>1</v>
      </c>
      <c r="AB2" s="157">
        <v>2</v>
      </c>
      <c r="AC2" s="158">
        <v>3</v>
      </c>
      <c r="AD2" s="156">
        <v>1</v>
      </c>
      <c r="AE2" s="157">
        <v>2</v>
      </c>
      <c r="AF2" s="158">
        <v>3</v>
      </c>
      <c r="AG2" s="22"/>
      <c r="AI2" s="23">
        <v>32</v>
      </c>
      <c r="AJ2" s="23">
        <v>32</v>
      </c>
      <c r="AK2" s="23" t="s">
        <v>393</v>
      </c>
    </row>
    <row r="3" spans="1:43">
      <c r="A3" s="17" t="s">
        <v>591</v>
      </c>
      <c r="B3" s="33" t="s">
        <v>350</v>
      </c>
      <c r="C3" s="19"/>
      <c r="D3" s="20"/>
      <c r="E3" s="21"/>
      <c r="F3" s="19"/>
      <c r="G3" s="20"/>
      <c r="H3" s="21"/>
      <c r="I3" s="19"/>
      <c r="J3" s="20"/>
      <c r="K3" s="21"/>
      <c r="L3" s="19"/>
      <c r="M3" s="20"/>
      <c r="N3" s="21"/>
      <c r="O3" s="19"/>
      <c r="P3" s="20"/>
      <c r="Q3" s="21"/>
      <c r="R3" s="19"/>
      <c r="S3" s="20"/>
      <c r="T3" s="21"/>
      <c r="U3" s="19"/>
      <c r="V3" s="20"/>
      <c r="W3" s="21"/>
      <c r="X3" s="19"/>
      <c r="Y3" s="20"/>
      <c r="Z3" s="21"/>
      <c r="AA3" s="19"/>
      <c r="AB3" s="20"/>
      <c r="AC3" s="21"/>
      <c r="AD3" s="19"/>
      <c r="AE3" s="20"/>
      <c r="AF3" s="21"/>
      <c r="AG3" s="22">
        <f t="shared" ref="AG3:AG66" si="0">SUM(C3:AF3)</f>
        <v>0</v>
      </c>
      <c r="AI3" s="23">
        <v>28</v>
      </c>
      <c r="AJ3" s="23">
        <v>28</v>
      </c>
      <c r="AK3" s="17" t="s">
        <v>394</v>
      </c>
    </row>
    <row r="4" spans="1:43">
      <c r="A4" s="17" t="s">
        <v>592</v>
      </c>
      <c r="B4" s="33" t="s">
        <v>21</v>
      </c>
      <c r="C4" s="19"/>
      <c r="D4" s="20"/>
      <c r="E4" s="21"/>
      <c r="F4" s="19"/>
      <c r="G4" s="20"/>
      <c r="H4" s="21"/>
      <c r="I4" s="19"/>
      <c r="J4" s="20"/>
      <c r="K4" s="21"/>
      <c r="L4" s="19">
        <v>5</v>
      </c>
      <c r="M4" s="20">
        <v>9</v>
      </c>
      <c r="N4" s="21"/>
      <c r="O4" s="19"/>
      <c r="P4" s="20"/>
      <c r="Q4" s="21"/>
      <c r="R4" s="19"/>
      <c r="S4" s="20"/>
      <c r="T4" s="21"/>
      <c r="U4" s="19"/>
      <c r="V4" s="20"/>
      <c r="W4" s="21"/>
      <c r="X4" s="19"/>
      <c r="Y4" s="20"/>
      <c r="Z4" s="21"/>
      <c r="AA4" s="19"/>
      <c r="AB4" s="20"/>
      <c r="AC4" s="21"/>
      <c r="AD4" s="19"/>
      <c r="AE4" s="20"/>
      <c r="AF4" s="21"/>
      <c r="AG4" s="22">
        <f t="shared" si="0"/>
        <v>14</v>
      </c>
      <c r="AH4" s="205" t="s">
        <v>577</v>
      </c>
      <c r="AI4" s="23">
        <v>24</v>
      </c>
      <c r="AJ4" s="24">
        <v>22</v>
      </c>
      <c r="AK4" s="17" t="s">
        <v>395</v>
      </c>
    </row>
    <row r="5" spans="1:43" ht="13">
      <c r="A5" s="17" t="s">
        <v>593</v>
      </c>
      <c r="B5" s="33" t="s">
        <v>34</v>
      </c>
      <c r="C5" s="19"/>
      <c r="D5" s="20"/>
      <c r="E5" s="21"/>
      <c r="F5" s="19"/>
      <c r="G5" s="20"/>
      <c r="H5" s="21"/>
      <c r="I5" s="19"/>
      <c r="J5" s="20"/>
      <c r="K5" s="21"/>
      <c r="L5" s="19"/>
      <c r="M5" s="20"/>
      <c r="N5" s="21"/>
      <c r="O5" s="19"/>
      <c r="P5" s="20"/>
      <c r="Q5" s="21"/>
      <c r="R5" s="19"/>
      <c r="S5" s="20"/>
      <c r="T5" s="21"/>
      <c r="U5" s="19"/>
      <c r="V5" s="20"/>
      <c r="W5" s="21"/>
      <c r="X5" s="19"/>
      <c r="Y5" s="20"/>
      <c r="Z5" s="21"/>
      <c r="AA5" s="19"/>
      <c r="AB5" s="20"/>
      <c r="AC5" s="21"/>
      <c r="AD5" s="19"/>
      <c r="AE5" s="20"/>
      <c r="AF5" s="21"/>
      <c r="AG5" s="22">
        <f t="shared" si="0"/>
        <v>0</v>
      </c>
      <c r="AI5" s="23">
        <v>20</v>
      </c>
      <c r="AJ5" s="24">
        <v>22</v>
      </c>
      <c r="AK5" s="17" t="s">
        <v>395</v>
      </c>
      <c r="AN5" s="211">
        <v>5</v>
      </c>
      <c r="AO5" s="211" t="s">
        <v>1794</v>
      </c>
      <c r="AP5" s="212" t="s">
        <v>21</v>
      </c>
      <c r="AQ5" s="211" t="s">
        <v>341</v>
      </c>
    </row>
    <row r="6" spans="1:43" ht="13">
      <c r="A6" s="17" t="s">
        <v>594</v>
      </c>
      <c r="B6" s="33" t="s">
        <v>538</v>
      </c>
      <c r="C6" s="19"/>
      <c r="D6" s="20"/>
      <c r="E6" s="21"/>
      <c r="F6" s="19"/>
      <c r="G6" s="20"/>
      <c r="H6" s="21"/>
      <c r="I6" s="19"/>
      <c r="J6" s="20"/>
      <c r="K6" s="21"/>
      <c r="L6" s="19"/>
      <c r="M6" s="20"/>
      <c r="N6" s="21"/>
      <c r="O6" s="19"/>
      <c r="P6" s="20"/>
      <c r="Q6" s="21"/>
      <c r="R6" s="19"/>
      <c r="S6" s="20"/>
      <c r="T6" s="21"/>
      <c r="U6" s="19"/>
      <c r="V6" s="20"/>
      <c r="W6" s="21"/>
      <c r="X6" s="19"/>
      <c r="Y6" s="20"/>
      <c r="Z6" s="21"/>
      <c r="AA6" s="19"/>
      <c r="AB6" s="20"/>
      <c r="AC6" s="21"/>
      <c r="AD6" s="19"/>
      <c r="AE6" s="20"/>
      <c r="AF6" s="21"/>
      <c r="AG6" s="22">
        <f t="shared" si="0"/>
        <v>0</v>
      </c>
      <c r="AH6" s="23">
        <v>14</v>
      </c>
      <c r="AI6" s="23">
        <v>16</v>
      </c>
      <c r="AJ6" s="25">
        <v>15</v>
      </c>
      <c r="AK6" s="17" t="s">
        <v>396</v>
      </c>
      <c r="AN6" s="211">
        <v>9</v>
      </c>
      <c r="AO6" s="211" t="s">
        <v>1792</v>
      </c>
      <c r="AP6" s="211" t="s">
        <v>21</v>
      </c>
      <c r="AQ6" s="211" t="s">
        <v>341</v>
      </c>
    </row>
    <row r="7" spans="1:43" ht="13">
      <c r="A7" s="17" t="s">
        <v>595</v>
      </c>
      <c r="B7" s="33" t="s">
        <v>35</v>
      </c>
      <c r="C7" s="19"/>
      <c r="D7" s="20"/>
      <c r="E7" s="21"/>
      <c r="F7" s="19"/>
      <c r="G7" s="20"/>
      <c r="H7" s="21"/>
      <c r="I7" s="19"/>
      <c r="J7" s="20"/>
      <c r="K7" s="21"/>
      <c r="L7" s="19"/>
      <c r="M7" s="20"/>
      <c r="N7" s="21"/>
      <c r="O7" s="19"/>
      <c r="P7" s="20"/>
      <c r="Q7" s="21"/>
      <c r="R7" s="19"/>
      <c r="S7" s="20"/>
      <c r="T7" s="21"/>
      <c r="U7" s="19"/>
      <c r="V7" s="20"/>
      <c r="W7" s="21"/>
      <c r="X7" s="19"/>
      <c r="Y7" s="20"/>
      <c r="Z7" s="21"/>
      <c r="AA7" s="19"/>
      <c r="AB7" s="20"/>
      <c r="AC7" s="21"/>
      <c r="AD7" s="19"/>
      <c r="AE7" s="20"/>
      <c r="AF7" s="21"/>
      <c r="AG7" s="22">
        <f t="shared" si="0"/>
        <v>0</v>
      </c>
      <c r="AH7" s="23">
        <v>9</v>
      </c>
      <c r="AI7" s="23">
        <v>14</v>
      </c>
      <c r="AJ7" s="25">
        <v>15</v>
      </c>
      <c r="AK7" s="17" t="s">
        <v>396</v>
      </c>
      <c r="AN7" s="211">
        <v>9</v>
      </c>
      <c r="AO7" s="211" t="s">
        <v>1732</v>
      </c>
      <c r="AP7" s="212" t="s">
        <v>6</v>
      </c>
      <c r="AQ7" s="211" t="s">
        <v>342</v>
      </c>
    </row>
    <row r="8" spans="1:43" ht="13">
      <c r="A8" s="17" t="s">
        <v>596</v>
      </c>
      <c r="B8" s="33" t="s">
        <v>36</v>
      </c>
      <c r="C8" s="19"/>
      <c r="D8" s="20"/>
      <c r="E8" s="21"/>
      <c r="F8" s="19"/>
      <c r="G8" s="20"/>
      <c r="H8" s="21"/>
      <c r="I8" s="19"/>
      <c r="J8" s="20"/>
      <c r="K8" s="21"/>
      <c r="L8" s="19"/>
      <c r="M8" s="20"/>
      <c r="N8" s="21"/>
      <c r="O8" s="19"/>
      <c r="P8" s="20"/>
      <c r="Q8" s="21"/>
      <c r="R8" s="19"/>
      <c r="S8" s="20"/>
      <c r="T8" s="21"/>
      <c r="U8" s="19"/>
      <c r="V8" s="20"/>
      <c r="W8" s="21"/>
      <c r="X8" s="19"/>
      <c r="Y8" s="20"/>
      <c r="Z8" s="21"/>
      <c r="AA8" s="19"/>
      <c r="AB8" s="20"/>
      <c r="AC8" s="21"/>
      <c r="AD8" s="19"/>
      <c r="AE8" s="20"/>
      <c r="AF8" s="21"/>
      <c r="AG8" s="22">
        <f t="shared" si="0"/>
        <v>0</v>
      </c>
      <c r="AI8" s="23">
        <v>12</v>
      </c>
      <c r="AJ8" s="25">
        <v>15</v>
      </c>
      <c r="AK8" s="17" t="s">
        <v>396</v>
      </c>
      <c r="AN8" s="211">
        <v>22</v>
      </c>
      <c r="AO8" s="212" t="s">
        <v>1039</v>
      </c>
      <c r="AP8" s="211" t="s">
        <v>534</v>
      </c>
      <c r="AQ8" s="211" t="s">
        <v>336</v>
      </c>
    </row>
    <row r="9" spans="1:43" ht="13">
      <c r="A9" s="17" t="s">
        <v>597</v>
      </c>
      <c r="B9" s="33" t="s">
        <v>37</v>
      </c>
      <c r="C9" s="19"/>
      <c r="D9" s="20"/>
      <c r="E9" s="21"/>
      <c r="F9" s="19"/>
      <c r="G9" s="20"/>
      <c r="H9" s="21"/>
      <c r="I9" s="19"/>
      <c r="J9" s="20"/>
      <c r="K9" s="21"/>
      <c r="L9" s="19"/>
      <c r="M9" s="20"/>
      <c r="N9" s="21"/>
      <c r="O9" s="19"/>
      <c r="P9" s="20"/>
      <c r="Q9" s="21"/>
      <c r="R9" s="19"/>
      <c r="S9" s="20"/>
      <c r="T9" s="21"/>
      <c r="U9" s="19"/>
      <c r="V9" s="20"/>
      <c r="W9" s="21"/>
      <c r="X9" s="19"/>
      <c r="Y9" s="20"/>
      <c r="Z9" s="21"/>
      <c r="AA9" s="19"/>
      <c r="AB9" s="20"/>
      <c r="AC9" s="21"/>
      <c r="AD9" s="19"/>
      <c r="AE9" s="20"/>
      <c r="AF9" s="21"/>
      <c r="AG9" s="22">
        <f t="shared" si="0"/>
        <v>0</v>
      </c>
      <c r="AI9" s="23">
        <v>10</v>
      </c>
      <c r="AJ9" s="25">
        <v>15</v>
      </c>
      <c r="AK9" s="17" t="s">
        <v>396</v>
      </c>
      <c r="AN9" s="211">
        <v>32</v>
      </c>
      <c r="AO9" s="212" t="s">
        <v>580</v>
      </c>
      <c r="AP9" s="211" t="s">
        <v>534</v>
      </c>
      <c r="AQ9" s="211" t="s">
        <v>336</v>
      </c>
    </row>
    <row r="10" spans="1:43" ht="13">
      <c r="A10" s="17" t="s">
        <v>598</v>
      </c>
      <c r="B10" s="33" t="s">
        <v>38</v>
      </c>
      <c r="C10" s="19"/>
      <c r="D10" s="20"/>
      <c r="E10" s="21"/>
      <c r="F10" s="19"/>
      <c r="G10" s="20"/>
      <c r="H10" s="21"/>
      <c r="I10" s="19"/>
      <c r="J10" s="20"/>
      <c r="K10" s="21"/>
      <c r="L10" s="19"/>
      <c r="M10" s="20"/>
      <c r="N10" s="21"/>
      <c r="O10" s="19"/>
      <c r="P10" s="20"/>
      <c r="Q10" s="21"/>
      <c r="R10" s="19"/>
      <c r="S10" s="20"/>
      <c r="T10" s="21"/>
      <c r="U10" s="19"/>
      <c r="V10" s="20"/>
      <c r="W10" s="21"/>
      <c r="X10" s="19"/>
      <c r="Y10" s="20"/>
      <c r="Z10" s="21"/>
      <c r="AA10" s="19"/>
      <c r="AB10" s="20"/>
      <c r="AC10" s="21"/>
      <c r="AD10" s="19"/>
      <c r="AE10" s="20"/>
      <c r="AF10" s="21"/>
      <c r="AG10" s="22">
        <f t="shared" si="0"/>
        <v>0</v>
      </c>
      <c r="AJ10" s="26">
        <v>9</v>
      </c>
      <c r="AK10" s="17" t="s">
        <v>397</v>
      </c>
      <c r="AN10" s="211">
        <v>9</v>
      </c>
      <c r="AO10" s="211" t="s">
        <v>1746</v>
      </c>
      <c r="AP10" s="211" t="s">
        <v>534</v>
      </c>
      <c r="AQ10" s="211" t="s">
        <v>341</v>
      </c>
    </row>
    <row r="11" spans="1:43" ht="13">
      <c r="A11" s="17" t="s">
        <v>599</v>
      </c>
      <c r="B11" s="33" t="s">
        <v>39</v>
      </c>
      <c r="C11" s="19"/>
      <c r="D11" s="20"/>
      <c r="E11" s="21"/>
      <c r="F11" s="19"/>
      <c r="G11" s="20"/>
      <c r="H11" s="21"/>
      <c r="I11" s="19"/>
      <c r="J11" s="20"/>
      <c r="K11" s="21"/>
      <c r="L11" s="19"/>
      <c r="M11" s="20"/>
      <c r="N11" s="21"/>
      <c r="O11" s="19"/>
      <c r="P11" s="20"/>
      <c r="Q11" s="21"/>
      <c r="R11" s="19"/>
      <c r="S11" s="20"/>
      <c r="T11" s="21"/>
      <c r="U11" s="19"/>
      <c r="V11" s="20"/>
      <c r="W11" s="21"/>
      <c r="X11" s="19"/>
      <c r="Y11" s="20"/>
      <c r="Z11" s="21"/>
      <c r="AA11" s="19"/>
      <c r="AB11" s="20"/>
      <c r="AC11" s="21"/>
      <c r="AD11" s="19"/>
      <c r="AE11" s="20"/>
      <c r="AF11" s="21"/>
      <c r="AG11" s="22">
        <f t="shared" si="0"/>
        <v>0</v>
      </c>
      <c r="AH11" s="23">
        <f>SUM(AN8:AN11)</f>
        <v>83</v>
      </c>
      <c r="AJ11" s="26">
        <v>9</v>
      </c>
      <c r="AK11" s="17" t="s">
        <v>397</v>
      </c>
      <c r="AN11" s="211">
        <v>20</v>
      </c>
      <c r="AO11" s="211" t="s">
        <v>1806</v>
      </c>
      <c r="AP11" s="212" t="s">
        <v>534</v>
      </c>
      <c r="AQ11" s="211" t="s">
        <v>335</v>
      </c>
    </row>
    <row r="12" spans="1:43" ht="13">
      <c r="A12" s="17" t="s">
        <v>600</v>
      </c>
      <c r="B12" s="33" t="s">
        <v>41</v>
      </c>
      <c r="C12" s="19"/>
      <c r="D12" s="20"/>
      <c r="E12" s="21"/>
      <c r="F12" s="19"/>
      <c r="G12" s="20"/>
      <c r="H12" s="21"/>
      <c r="I12" s="19"/>
      <c r="J12" s="20"/>
      <c r="K12" s="21"/>
      <c r="L12" s="19"/>
      <c r="M12" s="20"/>
      <c r="N12" s="21"/>
      <c r="O12" s="19"/>
      <c r="P12" s="20"/>
      <c r="Q12" s="21"/>
      <c r="R12" s="19"/>
      <c r="S12" s="20"/>
      <c r="T12" s="21"/>
      <c r="U12" s="19"/>
      <c r="V12" s="20"/>
      <c r="W12" s="21"/>
      <c r="X12" s="19"/>
      <c r="Y12" s="20"/>
      <c r="Z12" s="21"/>
      <c r="AA12" s="19"/>
      <c r="AB12" s="20"/>
      <c r="AC12" s="21"/>
      <c r="AD12" s="19"/>
      <c r="AE12" s="20"/>
      <c r="AF12" s="21"/>
      <c r="AG12" s="22">
        <f t="shared" si="0"/>
        <v>0</v>
      </c>
      <c r="AJ12" s="26">
        <v>9</v>
      </c>
      <c r="AK12" s="17" t="s">
        <v>397</v>
      </c>
      <c r="AN12" s="211">
        <v>22</v>
      </c>
      <c r="AO12" s="211" t="s">
        <v>564</v>
      </c>
      <c r="AP12" s="211" t="s">
        <v>78</v>
      </c>
      <c r="AQ12" s="211" t="s">
        <v>342</v>
      </c>
    </row>
    <row r="13" spans="1:43" ht="13">
      <c r="A13" s="17" t="s">
        <v>601</v>
      </c>
      <c r="B13" s="33" t="s">
        <v>42</v>
      </c>
      <c r="C13" s="19"/>
      <c r="D13" s="20"/>
      <c r="E13" s="21"/>
      <c r="F13" s="38"/>
      <c r="G13" s="20"/>
      <c r="H13" s="21"/>
      <c r="I13" s="19"/>
      <c r="J13" s="20"/>
      <c r="K13" s="21"/>
      <c r="L13" s="38"/>
      <c r="M13" s="39"/>
      <c r="N13" s="21"/>
      <c r="O13" s="19"/>
      <c r="P13" s="20"/>
      <c r="Q13" s="21"/>
      <c r="R13" s="38"/>
      <c r="S13" s="20"/>
      <c r="T13" s="21"/>
      <c r="U13" s="19"/>
      <c r="V13" s="20"/>
      <c r="W13" s="21"/>
      <c r="X13" s="38"/>
      <c r="Y13" s="20"/>
      <c r="Z13" s="21"/>
      <c r="AA13" s="19"/>
      <c r="AB13" s="20"/>
      <c r="AC13" s="21"/>
      <c r="AD13" s="38"/>
      <c r="AE13" s="39"/>
      <c r="AF13" s="21"/>
      <c r="AG13" s="22">
        <f t="shared" si="0"/>
        <v>0</v>
      </c>
      <c r="AH13" s="37"/>
      <c r="AI13" s="41"/>
      <c r="AJ13" s="26">
        <v>9</v>
      </c>
      <c r="AK13" s="17" t="s">
        <v>397</v>
      </c>
      <c r="AN13" s="211">
        <v>5</v>
      </c>
      <c r="AO13" s="211" t="s">
        <v>1764</v>
      </c>
      <c r="AP13" s="212" t="s">
        <v>78</v>
      </c>
      <c r="AQ13" s="211" t="s">
        <v>340</v>
      </c>
    </row>
    <row r="14" spans="1:43" ht="13">
      <c r="A14" s="17" t="s">
        <v>602</v>
      </c>
      <c r="B14" s="33" t="s">
        <v>43</v>
      </c>
      <c r="C14" s="19"/>
      <c r="D14" s="20"/>
      <c r="E14" s="21"/>
      <c r="F14" s="19"/>
      <c r="G14" s="20"/>
      <c r="H14" s="21"/>
      <c r="I14" s="19"/>
      <c r="J14" s="20"/>
      <c r="K14" s="21"/>
      <c r="L14" s="19"/>
      <c r="M14" s="20"/>
      <c r="N14" s="21"/>
      <c r="O14" s="19"/>
      <c r="P14" s="20"/>
      <c r="Q14" s="21"/>
      <c r="R14" s="19"/>
      <c r="S14" s="20"/>
      <c r="T14" s="21"/>
      <c r="U14" s="19"/>
      <c r="V14" s="20"/>
      <c r="W14" s="21"/>
      <c r="X14" s="19"/>
      <c r="Y14" s="20"/>
      <c r="Z14" s="21"/>
      <c r="AA14" s="19"/>
      <c r="AB14" s="20"/>
      <c r="AC14" s="21"/>
      <c r="AD14" s="19"/>
      <c r="AE14" s="20"/>
      <c r="AF14" s="21"/>
      <c r="AG14" s="22">
        <f t="shared" si="0"/>
        <v>0</v>
      </c>
      <c r="AH14" s="23">
        <f>SUM(AN12:AN14)</f>
        <v>42</v>
      </c>
      <c r="AJ14" s="23">
        <v>5</v>
      </c>
      <c r="AK14" s="16" t="s">
        <v>398</v>
      </c>
      <c r="AN14" s="211">
        <v>15</v>
      </c>
      <c r="AO14" s="211" t="s">
        <v>1800</v>
      </c>
      <c r="AP14" s="211" t="s">
        <v>78</v>
      </c>
      <c r="AQ14" s="211" t="s">
        <v>340</v>
      </c>
    </row>
    <row r="15" spans="1:43" ht="13">
      <c r="A15" s="17" t="s">
        <v>603</v>
      </c>
      <c r="B15" s="33" t="s">
        <v>18</v>
      </c>
      <c r="C15" s="19"/>
      <c r="D15" s="20"/>
      <c r="E15" s="21"/>
      <c r="F15" s="19"/>
      <c r="G15" s="20"/>
      <c r="H15" s="21"/>
      <c r="I15" s="19"/>
      <c r="J15" s="20"/>
      <c r="K15" s="21"/>
      <c r="L15" s="19"/>
      <c r="M15" s="20"/>
      <c r="N15" s="21"/>
      <c r="O15" s="19"/>
      <c r="P15" s="20"/>
      <c r="Q15" s="21"/>
      <c r="R15" s="19"/>
      <c r="S15" s="20"/>
      <c r="T15" s="21"/>
      <c r="U15" s="19"/>
      <c r="V15" s="20"/>
      <c r="W15" s="21"/>
      <c r="X15" s="19"/>
      <c r="Y15" s="20"/>
      <c r="Z15" s="21"/>
      <c r="AA15" s="19"/>
      <c r="AB15" s="20"/>
      <c r="AC15" s="21"/>
      <c r="AD15" s="19"/>
      <c r="AE15" s="20"/>
      <c r="AF15" s="21"/>
      <c r="AG15" s="22">
        <f t="shared" si="0"/>
        <v>0</v>
      </c>
      <c r="AH15" s="23">
        <v>15</v>
      </c>
      <c r="AJ15" s="23">
        <v>5</v>
      </c>
      <c r="AK15" s="16" t="s">
        <v>398</v>
      </c>
      <c r="AN15" s="211">
        <v>15</v>
      </c>
      <c r="AO15" s="211" t="s">
        <v>1738</v>
      </c>
      <c r="AP15" s="211" t="s">
        <v>80</v>
      </c>
      <c r="AQ15" s="211" t="s">
        <v>341</v>
      </c>
    </row>
    <row r="16" spans="1:43" ht="13">
      <c r="A16" s="17" t="s">
        <v>604</v>
      </c>
      <c r="B16" s="33" t="s">
        <v>44</v>
      </c>
      <c r="C16" s="19"/>
      <c r="D16" s="20"/>
      <c r="E16" s="21"/>
      <c r="F16" s="19"/>
      <c r="G16" s="20"/>
      <c r="H16" s="21"/>
      <c r="I16" s="19"/>
      <c r="J16" s="20"/>
      <c r="K16" s="21"/>
      <c r="L16" s="19"/>
      <c r="M16" s="20"/>
      <c r="N16" s="21"/>
      <c r="O16" s="19"/>
      <c r="P16" s="20"/>
      <c r="Q16" s="21"/>
      <c r="R16" s="19"/>
      <c r="S16" s="20"/>
      <c r="T16" s="21"/>
      <c r="U16" s="19"/>
      <c r="V16" s="20"/>
      <c r="W16" s="21"/>
      <c r="X16" s="19"/>
      <c r="Y16" s="20"/>
      <c r="Z16" s="21"/>
      <c r="AA16" s="19"/>
      <c r="AB16" s="20"/>
      <c r="AC16" s="21"/>
      <c r="AD16" s="19"/>
      <c r="AE16" s="20"/>
      <c r="AF16" s="21"/>
      <c r="AG16" s="22">
        <f t="shared" si="0"/>
        <v>0</v>
      </c>
      <c r="AJ16" s="23">
        <v>5</v>
      </c>
      <c r="AK16" s="16" t="s">
        <v>398</v>
      </c>
      <c r="AN16" s="211">
        <v>15</v>
      </c>
      <c r="AO16" s="211" t="s">
        <v>1741</v>
      </c>
      <c r="AP16" s="211" t="s">
        <v>1668</v>
      </c>
      <c r="AQ16" s="211" t="s">
        <v>341</v>
      </c>
    </row>
    <row r="17" spans="1:43" ht="13">
      <c r="A17" s="17" t="s">
        <v>605</v>
      </c>
      <c r="B17" s="33" t="s">
        <v>606</v>
      </c>
      <c r="C17" s="19"/>
      <c r="D17" s="20"/>
      <c r="E17" s="21"/>
      <c r="F17" s="19"/>
      <c r="G17" s="20"/>
      <c r="H17" s="21"/>
      <c r="I17" s="19"/>
      <c r="J17" s="20"/>
      <c r="K17" s="21"/>
      <c r="L17" s="19"/>
      <c r="M17" s="20"/>
      <c r="N17" s="21"/>
      <c r="O17" s="19"/>
      <c r="P17" s="20"/>
      <c r="Q17" s="21"/>
      <c r="R17" s="19"/>
      <c r="S17" s="20"/>
      <c r="T17" s="21"/>
      <c r="U17" s="38"/>
      <c r="V17" s="20"/>
      <c r="W17" s="21"/>
      <c r="X17" s="38"/>
      <c r="Y17" s="20"/>
      <c r="Z17" s="21"/>
      <c r="AA17" s="38"/>
      <c r="AB17" s="20"/>
      <c r="AC17" s="21"/>
      <c r="AD17" s="19"/>
      <c r="AE17" s="20"/>
      <c r="AF17" s="21"/>
      <c r="AG17" s="22">
        <f t="shared" si="0"/>
        <v>0</v>
      </c>
      <c r="AH17" s="37">
        <f>SUM(AN16:AN17)</f>
        <v>24</v>
      </c>
      <c r="AI17" s="41"/>
      <c r="AJ17" s="23">
        <v>5</v>
      </c>
      <c r="AK17" s="16" t="s">
        <v>398</v>
      </c>
      <c r="AN17" s="211">
        <v>9</v>
      </c>
      <c r="AO17" s="211" t="s">
        <v>1786</v>
      </c>
      <c r="AP17" s="211" t="s">
        <v>1668</v>
      </c>
      <c r="AQ17" s="211" t="s">
        <v>342</v>
      </c>
    </row>
    <row r="18" spans="1:43">
      <c r="A18" s="17" t="s">
        <v>607</v>
      </c>
      <c r="B18" s="33" t="s">
        <v>45</v>
      </c>
      <c r="C18" s="19"/>
      <c r="D18" s="20"/>
      <c r="E18" s="21"/>
      <c r="F18" s="19"/>
      <c r="G18" s="20"/>
      <c r="H18" s="21"/>
      <c r="I18" s="19"/>
      <c r="J18" s="20"/>
      <c r="K18" s="21"/>
      <c r="L18" s="19"/>
      <c r="M18" s="20"/>
      <c r="N18" s="21"/>
      <c r="O18" s="19"/>
      <c r="P18" s="20"/>
      <c r="Q18" s="21"/>
      <c r="R18" s="19"/>
      <c r="S18" s="20"/>
      <c r="T18" s="21"/>
      <c r="U18" s="19"/>
      <c r="V18" s="20"/>
      <c r="W18" s="21"/>
      <c r="X18" s="19"/>
      <c r="Y18" s="20"/>
      <c r="Z18" s="21"/>
      <c r="AA18" s="19"/>
      <c r="AB18" s="20"/>
      <c r="AC18" s="21"/>
      <c r="AD18" s="19"/>
      <c r="AE18" s="20"/>
      <c r="AF18" s="21"/>
      <c r="AG18" s="22">
        <f t="shared" si="0"/>
        <v>0</v>
      </c>
      <c r="AN18" s="17">
        <v>9</v>
      </c>
      <c r="AO18" s="17" t="s">
        <v>1729</v>
      </c>
      <c r="AP18" s="210" t="s">
        <v>114</v>
      </c>
      <c r="AQ18" s="209" t="s">
        <v>343</v>
      </c>
    </row>
    <row r="19" spans="1:43">
      <c r="A19" s="17" t="s">
        <v>608</v>
      </c>
      <c r="B19" s="33" t="s">
        <v>46</v>
      </c>
      <c r="C19" s="19"/>
      <c r="D19" s="20"/>
      <c r="E19" s="21"/>
      <c r="F19" s="19"/>
      <c r="G19" s="20"/>
      <c r="H19" s="21"/>
      <c r="I19" s="19"/>
      <c r="J19" s="20"/>
      <c r="K19" s="21"/>
      <c r="L19" s="19"/>
      <c r="M19" s="20"/>
      <c r="N19" s="21"/>
      <c r="O19" s="19"/>
      <c r="P19" s="20"/>
      <c r="Q19" s="21"/>
      <c r="R19" s="19"/>
      <c r="S19" s="20"/>
      <c r="T19" s="21"/>
      <c r="U19" s="19"/>
      <c r="V19" s="20"/>
      <c r="W19" s="21"/>
      <c r="X19" s="19"/>
      <c r="Y19" s="20"/>
      <c r="Z19" s="21"/>
      <c r="AA19" s="19"/>
      <c r="AB19" s="20"/>
      <c r="AC19" s="21"/>
      <c r="AD19" s="19"/>
      <c r="AE19" s="20"/>
      <c r="AF19" s="21"/>
      <c r="AG19" s="22">
        <f t="shared" si="0"/>
        <v>0</v>
      </c>
      <c r="AH19" s="23">
        <v>24</v>
      </c>
      <c r="AN19" s="17">
        <v>15</v>
      </c>
      <c r="AO19" s="17" t="s">
        <v>1185</v>
      </c>
      <c r="AP19" s="17" t="s">
        <v>114</v>
      </c>
      <c r="AQ19" s="209" t="s">
        <v>343</v>
      </c>
    </row>
    <row r="20" spans="1:43">
      <c r="A20" s="17" t="s">
        <v>609</v>
      </c>
      <c r="B20" s="33" t="s">
        <v>47</v>
      </c>
      <c r="C20" s="19"/>
      <c r="D20" s="20"/>
      <c r="E20" s="21"/>
      <c r="F20" s="19"/>
      <c r="G20" s="20"/>
      <c r="H20" s="21"/>
      <c r="I20" s="19"/>
      <c r="J20" s="20"/>
      <c r="K20" s="21"/>
      <c r="L20" s="19"/>
      <c r="M20" s="20"/>
      <c r="N20" s="21"/>
      <c r="O20" s="19"/>
      <c r="P20" s="20"/>
      <c r="Q20" s="21"/>
      <c r="R20" s="19"/>
      <c r="S20" s="20"/>
      <c r="T20" s="21"/>
      <c r="U20" s="19"/>
      <c r="V20" s="20"/>
      <c r="W20" s="21"/>
      <c r="X20" s="19"/>
      <c r="Y20" s="20"/>
      <c r="Z20" s="21"/>
      <c r="AA20" s="19"/>
      <c r="AB20" s="20"/>
      <c r="AC20" s="21"/>
      <c r="AD20" s="19"/>
      <c r="AE20" s="20"/>
      <c r="AF20" s="21"/>
      <c r="AG20" s="22">
        <f t="shared" si="0"/>
        <v>0</v>
      </c>
      <c r="AN20" s="17">
        <v>28</v>
      </c>
      <c r="AO20" s="17" t="s">
        <v>585</v>
      </c>
      <c r="AP20" s="210" t="s">
        <v>410</v>
      </c>
      <c r="AQ20" s="209" t="s">
        <v>339</v>
      </c>
    </row>
    <row r="21" spans="1:43">
      <c r="A21" s="17" t="s">
        <v>610</v>
      </c>
      <c r="B21" s="33" t="s">
        <v>48</v>
      </c>
      <c r="C21" s="19"/>
      <c r="D21" s="20"/>
      <c r="E21" s="21"/>
      <c r="F21" s="19"/>
      <c r="G21" s="20"/>
      <c r="H21" s="21"/>
      <c r="I21" s="19"/>
      <c r="J21" s="20"/>
      <c r="K21" s="21"/>
      <c r="L21" s="19"/>
      <c r="M21" s="20"/>
      <c r="N21" s="21"/>
      <c r="O21" s="19"/>
      <c r="P21" s="20"/>
      <c r="Q21" s="21"/>
      <c r="R21" s="19"/>
      <c r="S21" s="20"/>
      <c r="T21" s="21"/>
      <c r="U21" s="19"/>
      <c r="V21" s="20"/>
      <c r="W21" s="21"/>
      <c r="X21" s="19"/>
      <c r="Y21" s="20"/>
      <c r="Z21" s="21"/>
      <c r="AA21" s="19"/>
      <c r="AB21" s="20"/>
      <c r="AC21" s="21"/>
      <c r="AD21" s="19"/>
      <c r="AE21" s="20"/>
      <c r="AF21" s="21"/>
      <c r="AG21" s="22">
        <f t="shared" si="0"/>
        <v>0</v>
      </c>
      <c r="AN21" s="17">
        <v>9</v>
      </c>
      <c r="AO21" s="17" t="s">
        <v>555</v>
      </c>
      <c r="AP21" s="17" t="s">
        <v>410</v>
      </c>
      <c r="AQ21" s="209" t="s">
        <v>343</v>
      </c>
    </row>
    <row r="22" spans="1:43">
      <c r="A22" s="17" t="s">
        <v>611</v>
      </c>
      <c r="B22" s="33" t="s">
        <v>612</v>
      </c>
      <c r="C22" s="19"/>
      <c r="D22" s="20"/>
      <c r="E22" s="21"/>
      <c r="F22" s="19"/>
      <c r="G22" s="20"/>
      <c r="H22" s="21"/>
      <c r="I22" s="19"/>
      <c r="J22" s="20"/>
      <c r="K22" s="21"/>
      <c r="L22" s="19"/>
      <c r="M22" s="20"/>
      <c r="N22" s="21"/>
      <c r="O22" s="19"/>
      <c r="P22" s="20"/>
      <c r="Q22" s="21"/>
      <c r="R22" s="19"/>
      <c r="S22" s="20"/>
      <c r="T22" s="21"/>
      <c r="U22" s="19"/>
      <c r="V22" s="20"/>
      <c r="W22" s="21"/>
      <c r="X22" s="19"/>
      <c r="Y22" s="20"/>
      <c r="Z22" s="21"/>
      <c r="AA22" s="19"/>
      <c r="AB22" s="20"/>
      <c r="AC22" s="21"/>
      <c r="AD22" s="19"/>
      <c r="AE22" s="20"/>
      <c r="AF22" s="21"/>
      <c r="AG22" s="22">
        <f t="shared" si="0"/>
        <v>0</v>
      </c>
      <c r="AN22" s="17">
        <v>22</v>
      </c>
      <c r="AO22" s="17" t="s">
        <v>1182</v>
      </c>
      <c r="AP22" s="17" t="s">
        <v>410</v>
      </c>
      <c r="AQ22" s="209" t="s">
        <v>343</v>
      </c>
    </row>
    <row r="23" spans="1:43" ht="13">
      <c r="A23" s="17" t="s">
        <v>613</v>
      </c>
      <c r="B23" s="33" t="s">
        <v>49</v>
      </c>
      <c r="C23" s="19"/>
      <c r="D23" s="20"/>
      <c r="E23" s="21"/>
      <c r="F23" s="19"/>
      <c r="G23" s="20"/>
      <c r="H23" s="21"/>
      <c r="I23" s="19"/>
      <c r="J23" s="20"/>
      <c r="K23" s="21"/>
      <c r="L23" s="19"/>
      <c r="M23" s="20"/>
      <c r="N23" s="21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19"/>
      <c r="AB23" s="20"/>
      <c r="AC23" s="21"/>
      <c r="AD23" s="19"/>
      <c r="AE23" s="20"/>
      <c r="AF23" s="21"/>
      <c r="AG23" s="22">
        <f t="shared" si="0"/>
        <v>0</v>
      </c>
      <c r="AN23" s="211">
        <v>22</v>
      </c>
      <c r="AO23" s="212" t="s">
        <v>1043</v>
      </c>
      <c r="AP23" s="212" t="s">
        <v>410</v>
      </c>
      <c r="AQ23" s="211" t="s">
        <v>337</v>
      </c>
    </row>
    <row r="24" spans="1:43" ht="13">
      <c r="A24" s="17" t="s">
        <v>614</v>
      </c>
      <c r="B24" s="33" t="s">
        <v>50</v>
      </c>
      <c r="C24" s="19"/>
      <c r="D24" s="20"/>
      <c r="E24" s="21"/>
      <c r="F24" s="19"/>
      <c r="G24" s="20"/>
      <c r="H24" s="21"/>
      <c r="I24" s="19"/>
      <c r="J24" s="20"/>
      <c r="K24" s="21"/>
      <c r="L24" s="19"/>
      <c r="M24" s="20"/>
      <c r="N24" s="21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19"/>
      <c r="AB24" s="20"/>
      <c r="AC24" s="21"/>
      <c r="AD24" s="19"/>
      <c r="AE24" s="20"/>
      <c r="AF24" s="21"/>
      <c r="AG24" s="22">
        <f t="shared" si="0"/>
        <v>0</v>
      </c>
      <c r="AN24" s="211">
        <v>32</v>
      </c>
      <c r="AO24" s="212" t="s">
        <v>575</v>
      </c>
      <c r="AP24" s="211" t="s">
        <v>410</v>
      </c>
      <c r="AQ24" s="211" t="s">
        <v>337</v>
      </c>
    </row>
    <row r="25" spans="1:43" ht="13">
      <c r="A25" s="17" t="s">
        <v>615</v>
      </c>
      <c r="B25" s="33" t="s">
        <v>51</v>
      </c>
      <c r="C25" s="19"/>
      <c r="D25" s="20"/>
      <c r="E25" s="21"/>
      <c r="F25" s="19"/>
      <c r="G25" s="20"/>
      <c r="H25" s="21"/>
      <c r="I25" s="19"/>
      <c r="J25" s="20"/>
      <c r="K25" s="21"/>
      <c r="L25" s="19"/>
      <c r="M25" s="20"/>
      <c r="N25" s="21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19"/>
      <c r="AB25" s="20"/>
      <c r="AC25" s="21"/>
      <c r="AD25" s="19"/>
      <c r="AE25" s="20"/>
      <c r="AF25" s="21"/>
      <c r="AG25" s="22">
        <f t="shared" si="0"/>
        <v>0</v>
      </c>
      <c r="AN25" s="211">
        <v>16</v>
      </c>
      <c r="AO25" s="211" t="s">
        <v>1807</v>
      </c>
      <c r="AP25" s="211" t="s">
        <v>410</v>
      </c>
      <c r="AQ25" s="211" t="s">
        <v>335</v>
      </c>
    </row>
    <row r="26" spans="1:43" ht="13">
      <c r="A26" s="17" t="s">
        <v>616</v>
      </c>
      <c r="B26" s="33" t="s">
        <v>52</v>
      </c>
      <c r="C26" s="19"/>
      <c r="D26" s="20"/>
      <c r="E26" s="21"/>
      <c r="F26" s="19"/>
      <c r="G26" s="20"/>
      <c r="H26" s="21"/>
      <c r="I26" s="19"/>
      <c r="J26" s="20"/>
      <c r="K26" s="21"/>
      <c r="L26" s="19"/>
      <c r="M26" s="20"/>
      <c r="N26" s="21"/>
      <c r="O26" s="19"/>
      <c r="P26" s="20"/>
      <c r="Q26" s="21"/>
      <c r="R26" s="19"/>
      <c r="S26" s="20"/>
      <c r="T26" s="21"/>
      <c r="U26" s="19"/>
      <c r="V26" s="20"/>
      <c r="W26" s="21"/>
      <c r="X26" s="19"/>
      <c r="Y26" s="20"/>
      <c r="Z26" s="21"/>
      <c r="AA26" s="19"/>
      <c r="AB26" s="20"/>
      <c r="AC26" s="21"/>
      <c r="AD26" s="19"/>
      <c r="AE26" s="20"/>
      <c r="AF26" s="21"/>
      <c r="AG26" s="22">
        <f t="shared" si="0"/>
        <v>0</v>
      </c>
      <c r="AN26" s="211">
        <v>28</v>
      </c>
      <c r="AO26" s="211" t="s">
        <v>1804</v>
      </c>
      <c r="AP26" s="211" t="s">
        <v>410</v>
      </c>
      <c r="AQ26" s="211" t="s">
        <v>335</v>
      </c>
    </row>
    <row r="27" spans="1:43" ht="13">
      <c r="A27" s="17" t="s">
        <v>617</v>
      </c>
      <c r="B27" s="33" t="s">
        <v>53</v>
      </c>
      <c r="C27" s="19"/>
      <c r="D27" s="20"/>
      <c r="E27" s="21"/>
      <c r="F27" s="19"/>
      <c r="G27" s="20"/>
      <c r="H27" s="21"/>
      <c r="I27" s="19"/>
      <c r="J27" s="20"/>
      <c r="K27" s="21"/>
      <c r="L27" s="19"/>
      <c r="M27" s="20"/>
      <c r="N27" s="21"/>
      <c r="O27" s="19"/>
      <c r="P27" s="20"/>
      <c r="Q27" s="21"/>
      <c r="R27" s="19"/>
      <c r="S27" s="20"/>
      <c r="T27" s="21"/>
      <c r="U27" s="19"/>
      <c r="V27" s="20"/>
      <c r="W27" s="21"/>
      <c r="X27" s="19"/>
      <c r="Y27" s="20"/>
      <c r="Z27" s="21"/>
      <c r="AA27" s="19"/>
      <c r="AB27" s="20"/>
      <c r="AC27" s="21"/>
      <c r="AD27" s="19"/>
      <c r="AE27" s="20"/>
      <c r="AF27" s="21"/>
      <c r="AG27" s="22">
        <f t="shared" si="0"/>
        <v>0</v>
      </c>
      <c r="AN27" s="211">
        <v>32</v>
      </c>
      <c r="AO27" s="212" t="s">
        <v>1758</v>
      </c>
      <c r="AP27" s="211" t="s">
        <v>410</v>
      </c>
      <c r="AQ27" s="211" t="s">
        <v>335</v>
      </c>
    </row>
    <row r="28" spans="1:43" ht="13">
      <c r="A28" s="17" t="s">
        <v>618</v>
      </c>
      <c r="B28" s="33" t="s">
        <v>54</v>
      </c>
      <c r="C28" s="19"/>
      <c r="D28" s="20"/>
      <c r="E28" s="21"/>
      <c r="F28" s="19"/>
      <c r="G28" s="20"/>
      <c r="H28" s="21"/>
      <c r="I28" s="19"/>
      <c r="J28" s="20"/>
      <c r="K28" s="21"/>
      <c r="L28" s="19"/>
      <c r="M28" s="20"/>
      <c r="N28" s="21"/>
      <c r="O28" s="19"/>
      <c r="P28" s="20"/>
      <c r="Q28" s="21"/>
      <c r="R28" s="19"/>
      <c r="S28" s="20"/>
      <c r="T28" s="21"/>
      <c r="U28" s="19"/>
      <c r="V28" s="20"/>
      <c r="W28" s="21"/>
      <c r="X28" s="19"/>
      <c r="Y28" s="20"/>
      <c r="Z28" s="21"/>
      <c r="AA28" s="19"/>
      <c r="AB28" s="20"/>
      <c r="AC28" s="21"/>
      <c r="AD28" s="19"/>
      <c r="AE28" s="20"/>
      <c r="AF28" s="21"/>
      <c r="AG28" s="22">
        <f t="shared" si="0"/>
        <v>0</v>
      </c>
      <c r="AH28" s="23">
        <f>SUM(AN20:AN28)</f>
        <v>194</v>
      </c>
      <c r="AN28" s="211">
        <v>5</v>
      </c>
      <c r="AO28" s="211" t="s">
        <v>1770</v>
      </c>
      <c r="AP28" s="211" t="s">
        <v>410</v>
      </c>
      <c r="AQ28" s="211" t="s">
        <v>340</v>
      </c>
    </row>
    <row r="29" spans="1:43" ht="13">
      <c r="A29" s="17" t="s">
        <v>619</v>
      </c>
      <c r="B29" s="33" t="s">
        <v>620</v>
      </c>
      <c r="C29" s="19"/>
      <c r="D29" s="20"/>
      <c r="E29" s="21"/>
      <c r="F29" s="19"/>
      <c r="G29" s="20"/>
      <c r="H29" s="21"/>
      <c r="I29" s="19"/>
      <c r="J29" s="20"/>
      <c r="K29" s="21"/>
      <c r="L29" s="19"/>
      <c r="M29" s="20"/>
      <c r="N29" s="21"/>
      <c r="O29" s="19"/>
      <c r="P29" s="20"/>
      <c r="Q29" s="21"/>
      <c r="R29" s="19"/>
      <c r="S29" s="20"/>
      <c r="T29" s="21"/>
      <c r="U29" s="19"/>
      <c r="V29" s="20"/>
      <c r="W29" s="21"/>
      <c r="X29" s="19"/>
      <c r="Y29" s="20"/>
      <c r="Z29" s="21"/>
      <c r="AA29" s="19"/>
      <c r="AB29" s="20"/>
      <c r="AC29" s="21"/>
      <c r="AD29" s="19"/>
      <c r="AE29" s="20"/>
      <c r="AF29" s="21"/>
      <c r="AG29" s="22">
        <f t="shared" si="0"/>
        <v>0</v>
      </c>
      <c r="AN29" s="211">
        <v>9</v>
      </c>
      <c r="AO29" s="211" t="s">
        <v>1793</v>
      </c>
      <c r="AP29" s="211" t="s">
        <v>137</v>
      </c>
      <c r="AQ29" s="211" t="s">
        <v>341</v>
      </c>
    </row>
    <row r="30" spans="1:43" ht="13">
      <c r="A30" s="17" t="s">
        <v>621</v>
      </c>
      <c r="B30" s="33" t="s">
        <v>28</v>
      </c>
      <c r="C30" s="19"/>
      <c r="D30" s="20"/>
      <c r="E30" s="21"/>
      <c r="F30" s="19"/>
      <c r="G30" s="20"/>
      <c r="H30" s="21"/>
      <c r="I30" s="19"/>
      <c r="J30" s="20"/>
      <c r="K30" s="21"/>
      <c r="L30" s="19"/>
      <c r="M30" s="20"/>
      <c r="N30" s="21"/>
      <c r="O30" s="19"/>
      <c r="P30" s="20"/>
      <c r="Q30" s="21"/>
      <c r="R30" s="19"/>
      <c r="S30" s="20"/>
      <c r="T30" s="21"/>
      <c r="U30" s="19"/>
      <c r="V30" s="20"/>
      <c r="W30" s="21"/>
      <c r="X30" s="19"/>
      <c r="Y30" s="20"/>
      <c r="Z30" s="21"/>
      <c r="AA30" s="19"/>
      <c r="AB30" s="20"/>
      <c r="AC30" s="21"/>
      <c r="AD30" s="19"/>
      <c r="AE30" s="20"/>
      <c r="AF30" s="21"/>
      <c r="AG30" s="22">
        <f t="shared" si="0"/>
        <v>0</v>
      </c>
      <c r="AN30" s="211">
        <v>15</v>
      </c>
      <c r="AO30" s="211" t="s">
        <v>1033</v>
      </c>
      <c r="AP30" s="212" t="s">
        <v>137</v>
      </c>
      <c r="AQ30" s="211" t="s">
        <v>344</v>
      </c>
    </row>
    <row r="31" spans="1:43" ht="13">
      <c r="A31" s="17" t="s">
        <v>622</v>
      </c>
      <c r="B31" s="33" t="s">
        <v>55</v>
      </c>
      <c r="C31" s="19"/>
      <c r="D31" s="20"/>
      <c r="E31" s="21"/>
      <c r="F31" s="19"/>
      <c r="G31" s="20"/>
      <c r="H31" s="21"/>
      <c r="I31" s="19"/>
      <c r="J31" s="20"/>
      <c r="K31" s="21"/>
      <c r="L31" s="19"/>
      <c r="M31" s="20"/>
      <c r="N31" s="21"/>
      <c r="O31" s="19"/>
      <c r="P31" s="20"/>
      <c r="Q31" s="21"/>
      <c r="R31" s="19"/>
      <c r="S31" s="20"/>
      <c r="T31" s="21"/>
      <c r="U31" s="19"/>
      <c r="V31" s="20"/>
      <c r="W31" s="21"/>
      <c r="X31" s="19"/>
      <c r="Y31" s="20"/>
      <c r="Z31" s="21"/>
      <c r="AA31" s="19"/>
      <c r="AB31" s="20"/>
      <c r="AC31" s="21"/>
      <c r="AD31" s="19"/>
      <c r="AE31" s="20"/>
      <c r="AF31" s="21"/>
      <c r="AG31" s="22">
        <f t="shared" si="0"/>
        <v>0</v>
      </c>
      <c r="AN31" s="211">
        <v>9</v>
      </c>
      <c r="AO31" s="211" t="s">
        <v>1189</v>
      </c>
      <c r="AP31" s="211" t="s">
        <v>137</v>
      </c>
      <c r="AQ31" s="211" t="s">
        <v>342</v>
      </c>
    </row>
    <row r="32" spans="1:43" ht="13">
      <c r="A32" s="17" t="s">
        <v>623</v>
      </c>
      <c r="B32" s="33" t="s">
        <v>56</v>
      </c>
      <c r="C32" s="19"/>
      <c r="D32" s="20"/>
      <c r="E32" s="21"/>
      <c r="F32" s="19"/>
      <c r="G32" s="20"/>
      <c r="H32" s="21"/>
      <c r="I32" s="19"/>
      <c r="J32" s="20"/>
      <c r="K32" s="21"/>
      <c r="L32" s="19"/>
      <c r="M32" s="20"/>
      <c r="N32" s="21"/>
      <c r="O32" s="19"/>
      <c r="P32" s="20"/>
      <c r="Q32" s="21"/>
      <c r="R32" s="19"/>
      <c r="S32" s="20"/>
      <c r="T32" s="21"/>
      <c r="U32" s="19"/>
      <c r="V32" s="20"/>
      <c r="W32" s="21"/>
      <c r="X32" s="19"/>
      <c r="Y32" s="20"/>
      <c r="Z32" s="21"/>
      <c r="AA32" s="19"/>
      <c r="AB32" s="20"/>
      <c r="AC32" s="21"/>
      <c r="AD32" s="19"/>
      <c r="AE32" s="20"/>
      <c r="AF32" s="21"/>
      <c r="AG32" s="22">
        <f t="shared" si="0"/>
        <v>0</v>
      </c>
      <c r="AN32" s="211">
        <v>9</v>
      </c>
      <c r="AO32" s="211" t="s">
        <v>1801</v>
      </c>
      <c r="AP32" s="211" t="s">
        <v>137</v>
      </c>
      <c r="AQ32" s="211" t="s">
        <v>340</v>
      </c>
    </row>
    <row r="33" spans="1:43" ht="13">
      <c r="A33" s="17" t="s">
        <v>624</v>
      </c>
      <c r="B33" s="33" t="s">
        <v>57</v>
      </c>
      <c r="C33" s="19"/>
      <c r="D33" s="20"/>
      <c r="E33" s="21"/>
      <c r="F33" s="19"/>
      <c r="G33" s="20"/>
      <c r="H33" s="21"/>
      <c r="I33" s="19"/>
      <c r="J33" s="20"/>
      <c r="K33" s="21"/>
      <c r="L33" s="38"/>
      <c r="M33" s="20"/>
      <c r="N33" s="21"/>
      <c r="O33" s="38"/>
      <c r="P33" s="39"/>
      <c r="Q33" s="21"/>
      <c r="R33" s="19"/>
      <c r="S33" s="20"/>
      <c r="T33" s="21"/>
      <c r="U33" s="38"/>
      <c r="V33" s="20"/>
      <c r="W33" s="21"/>
      <c r="X33" s="19"/>
      <c r="Y33" s="20"/>
      <c r="Z33" s="21"/>
      <c r="AA33" s="38"/>
      <c r="AB33" s="20"/>
      <c r="AC33" s="21"/>
      <c r="AD33" s="38"/>
      <c r="AE33" s="20"/>
      <c r="AF33" s="21"/>
      <c r="AG33" s="22">
        <f t="shared" si="0"/>
        <v>0</v>
      </c>
      <c r="AH33" s="37">
        <f>SUM(AN29:AN33)</f>
        <v>57</v>
      </c>
      <c r="AI33" s="41"/>
      <c r="AN33" s="211">
        <v>15</v>
      </c>
      <c r="AO33" s="212" t="s">
        <v>1761</v>
      </c>
      <c r="AP33" s="211" t="s">
        <v>137</v>
      </c>
      <c r="AQ33" s="211" t="s">
        <v>340</v>
      </c>
    </row>
    <row r="34" spans="1:43" ht="13">
      <c r="A34" s="17" t="s">
        <v>625</v>
      </c>
      <c r="B34" s="33" t="s">
        <v>6</v>
      </c>
      <c r="C34" s="19"/>
      <c r="D34" s="20"/>
      <c r="E34" s="21"/>
      <c r="F34" s="19"/>
      <c r="G34" s="20"/>
      <c r="H34" s="21"/>
      <c r="I34" s="19"/>
      <c r="J34" s="20"/>
      <c r="K34" s="21"/>
      <c r="L34" s="19"/>
      <c r="M34" s="20"/>
      <c r="N34" s="21"/>
      <c r="O34" s="19"/>
      <c r="P34" s="20"/>
      <c r="Q34" s="21"/>
      <c r="R34" s="19">
        <v>9</v>
      </c>
      <c r="S34" s="20"/>
      <c r="T34" s="21"/>
      <c r="U34" s="19"/>
      <c r="V34" s="20"/>
      <c r="W34" s="21"/>
      <c r="X34" s="19"/>
      <c r="Y34" s="20"/>
      <c r="Z34" s="21"/>
      <c r="AA34" s="19"/>
      <c r="AB34" s="20"/>
      <c r="AC34" s="21"/>
      <c r="AD34" s="19"/>
      <c r="AE34" s="20"/>
      <c r="AF34" s="21"/>
      <c r="AG34" s="22">
        <f t="shared" si="0"/>
        <v>9</v>
      </c>
      <c r="AH34" s="205">
        <v>9</v>
      </c>
      <c r="AN34" s="211">
        <v>9</v>
      </c>
      <c r="AO34" s="211" t="s">
        <v>1050</v>
      </c>
      <c r="AP34" s="212" t="s">
        <v>144</v>
      </c>
      <c r="AQ34" s="211" t="s">
        <v>338</v>
      </c>
    </row>
    <row r="35" spans="1:43" ht="13">
      <c r="A35" s="17" t="s">
        <v>626</v>
      </c>
      <c r="B35" s="33" t="s">
        <v>58</v>
      </c>
      <c r="C35" s="19"/>
      <c r="D35" s="20"/>
      <c r="E35" s="21"/>
      <c r="F35" s="19"/>
      <c r="G35" s="20"/>
      <c r="H35" s="21"/>
      <c r="I35" s="19"/>
      <c r="J35" s="20"/>
      <c r="K35" s="21"/>
      <c r="L35" s="19"/>
      <c r="M35" s="20"/>
      <c r="N35" s="21"/>
      <c r="O35" s="19"/>
      <c r="P35" s="20"/>
      <c r="Q35" s="21"/>
      <c r="R35" s="19"/>
      <c r="S35" s="20"/>
      <c r="T35" s="21"/>
      <c r="U35" s="19"/>
      <c r="V35" s="20"/>
      <c r="W35" s="21"/>
      <c r="X35" s="19"/>
      <c r="Y35" s="20"/>
      <c r="Z35" s="21"/>
      <c r="AA35" s="19"/>
      <c r="AB35" s="20"/>
      <c r="AC35" s="21"/>
      <c r="AD35" s="19"/>
      <c r="AE35" s="20"/>
      <c r="AF35" s="21"/>
      <c r="AG35" s="22">
        <f t="shared" si="0"/>
        <v>0</v>
      </c>
      <c r="AH35" s="23">
        <v>9</v>
      </c>
      <c r="AN35" s="211">
        <v>9</v>
      </c>
      <c r="AO35" s="211" t="s">
        <v>1766</v>
      </c>
      <c r="AP35" s="211" t="s">
        <v>154</v>
      </c>
      <c r="AQ35" s="211" t="s">
        <v>340</v>
      </c>
    </row>
    <row r="36" spans="1:43" ht="13">
      <c r="A36" s="17" t="s">
        <v>627</v>
      </c>
      <c r="B36" s="33" t="s">
        <v>628</v>
      </c>
      <c r="C36" s="19"/>
      <c r="D36" s="20"/>
      <c r="E36" s="21"/>
      <c r="F36" s="19"/>
      <c r="G36" s="20"/>
      <c r="H36" s="21"/>
      <c r="I36" s="19"/>
      <c r="J36" s="20"/>
      <c r="K36" s="21"/>
      <c r="L36" s="19"/>
      <c r="M36" s="20"/>
      <c r="N36" s="21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19"/>
      <c r="AB36" s="20"/>
      <c r="AC36" s="21"/>
      <c r="AD36" s="19"/>
      <c r="AE36" s="20"/>
      <c r="AF36" s="21"/>
      <c r="AG36" s="22">
        <f t="shared" si="0"/>
        <v>0</v>
      </c>
      <c r="AN36" s="211">
        <v>22</v>
      </c>
      <c r="AO36" s="212" t="s">
        <v>559</v>
      </c>
      <c r="AP36" s="211" t="s">
        <v>155</v>
      </c>
      <c r="AQ36" s="211" t="s">
        <v>338</v>
      </c>
    </row>
    <row r="37" spans="1:43">
      <c r="A37" s="17" t="s">
        <v>629</v>
      </c>
      <c r="B37" s="33" t="s">
        <v>59</v>
      </c>
      <c r="C37" s="19"/>
      <c r="D37" s="20"/>
      <c r="E37" s="21"/>
      <c r="F37" s="38"/>
      <c r="G37" s="20"/>
      <c r="H37" s="21"/>
      <c r="I37" s="19"/>
      <c r="J37" s="20"/>
      <c r="K37" s="21"/>
      <c r="L37" s="19"/>
      <c r="M37" s="20"/>
      <c r="N37" s="21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19"/>
      <c r="AB37" s="20"/>
      <c r="AC37" s="21"/>
      <c r="AD37" s="19"/>
      <c r="AE37" s="20"/>
      <c r="AF37" s="21"/>
      <c r="AG37" s="22">
        <f t="shared" si="0"/>
        <v>0</v>
      </c>
      <c r="AH37" s="37"/>
      <c r="AI37" s="41"/>
      <c r="AN37" s="17">
        <v>5</v>
      </c>
      <c r="AO37" s="17" t="s">
        <v>1112</v>
      </c>
      <c r="AP37" s="17" t="s">
        <v>155</v>
      </c>
      <c r="AQ37" s="209" t="s">
        <v>343</v>
      </c>
    </row>
    <row r="38" spans="1:43">
      <c r="A38" s="17" t="s">
        <v>630</v>
      </c>
      <c r="B38" s="33" t="s">
        <v>60</v>
      </c>
      <c r="C38" s="19"/>
      <c r="D38" s="20"/>
      <c r="E38" s="21"/>
      <c r="F38" s="19"/>
      <c r="G38" s="20"/>
      <c r="H38" s="21"/>
      <c r="I38" s="19"/>
      <c r="J38" s="20"/>
      <c r="K38" s="21"/>
      <c r="L38" s="19"/>
      <c r="M38" s="20"/>
      <c r="N38" s="21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19"/>
      <c r="AB38" s="20"/>
      <c r="AC38" s="21"/>
      <c r="AD38" s="19"/>
      <c r="AE38" s="20"/>
      <c r="AF38" s="21"/>
      <c r="AG38" s="22">
        <f t="shared" si="0"/>
        <v>0</v>
      </c>
      <c r="AN38" s="17">
        <v>5</v>
      </c>
      <c r="AO38" s="17" t="s">
        <v>1131</v>
      </c>
      <c r="AP38" s="17" t="s">
        <v>155</v>
      </c>
      <c r="AQ38" s="209" t="s">
        <v>343</v>
      </c>
    </row>
    <row r="39" spans="1:43" ht="13">
      <c r="A39" s="17" t="s">
        <v>631</v>
      </c>
      <c r="B39" s="33" t="s">
        <v>61</v>
      </c>
      <c r="C39" s="19"/>
      <c r="D39" s="20"/>
      <c r="E39" s="21"/>
      <c r="F39" s="19"/>
      <c r="G39" s="20"/>
      <c r="H39" s="21"/>
      <c r="I39" s="19"/>
      <c r="J39" s="20"/>
      <c r="K39" s="21"/>
      <c r="L39" s="19"/>
      <c r="M39" s="20"/>
      <c r="N39" s="21"/>
      <c r="O39" s="19"/>
      <c r="P39" s="20"/>
      <c r="Q39" s="21"/>
      <c r="R39" s="19"/>
      <c r="S39" s="20"/>
      <c r="T39" s="21"/>
      <c r="U39" s="19"/>
      <c r="V39" s="20"/>
      <c r="W39" s="21"/>
      <c r="X39" s="19"/>
      <c r="Y39" s="20"/>
      <c r="Z39" s="21"/>
      <c r="AA39" s="19"/>
      <c r="AB39" s="20"/>
      <c r="AC39" s="21"/>
      <c r="AD39" s="19"/>
      <c r="AE39" s="20"/>
      <c r="AF39" s="21"/>
      <c r="AG39" s="22">
        <f t="shared" si="0"/>
        <v>0</v>
      </c>
      <c r="AH39" s="23">
        <f>SUM(AN36:AN39)</f>
        <v>47</v>
      </c>
      <c r="AN39" s="211">
        <v>15</v>
      </c>
      <c r="AO39" s="211" t="s">
        <v>1749</v>
      </c>
      <c r="AP39" s="211" t="s">
        <v>155</v>
      </c>
      <c r="AQ39" s="211" t="s">
        <v>337</v>
      </c>
    </row>
    <row r="40" spans="1:43" ht="13">
      <c r="A40" s="17" t="s">
        <v>632</v>
      </c>
      <c r="B40" s="33" t="s">
        <v>62</v>
      </c>
      <c r="C40" s="19"/>
      <c r="D40" s="20"/>
      <c r="E40" s="21"/>
      <c r="F40" s="19"/>
      <c r="G40" s="20"/>
      <c r="H40" s="21"/>
      <c r="I40" s="19"/>
      <c r="J40" s="20"/>
      <c r="K40" s="21"/>
      <c r="L40" s="19"/>
      <c r="M40" s="20"/>
      <c r="N40" s="21"/>
      <c r="O40" s="19"/>
      <c r="P40" s="20"/>
      <c r="Q40" s="21"/>
      <c r="R40" s="19"/>
      <c r="S40" s="20"/>
      <c r="T40" s="21"/>
      <c r="U40" s="19"/>
      <c r="V40" s="20"/>
      <c r="W40" s="21"/>
      <c r="X40" s="19"/>
      <c r="Y40" s="20"/>
      <c r="Z40" s="21"/>
      <c r="AA40" s="19"/>
      <c r="AB40" s="20"/>
      <c r="AC40" s="21"/>
      <c r="AD40" s="19"/>
      <c r="AE40" s="20"/>
      <c r="AF40" s="21"/>
      <c r="AG40" s="22">
        <f t="shared" si="0"/>
        <v>0</v>
      </c>
      <c r="AH40" s="23">
        <v>15</v>
      </c>
      <c r="AN40" s="211">
        <v>15</v>
      </c>
      <c r="AO40" s="211" t="s">
        <v>1791</v>
      </c>
      <c r="AP40" s="211" t="s">
        <v>541</v>
      </c>
      <c r="AQ40" s="211" t="s">
        <v>341</v>
      </c>
    </row>
    <row r="41" spans="1:43" ht="13">
      <c r="A41" s="17" t="s">
        <v>633</v>
      </c>
      <c r="B41" s="33" t="s">
        <v>63</v>
      </c>
      <c r="C41" s="19"/>
      <c r="D41" s="20"/>
      <c r="E41" s="21"/>
      <c r="F41" s="19"/>
      <c r="G41" s="20"/>
      <c r="H41" s="21"/>
      <c r="I41" s="19"/>
      <c r="J41" s="20"/>
      <c r="K41" s="21"/>
      <c r="L41" s="19"/>
      <c r="M41" s="20"/>
      <c r="N41" s="21"/>
      <c r="O41" s="19"/>
      <c r="P41" s="20"/>
      <c r="Q41" s="21"/>
      <c r="R41" s="19"/>
      <c r="S41" s="20"/>
      <c r="T41" s="21"/>
      <c r="U41" s="19"/>
      <c r="V41" s="20"/>
      <c r="W41" s="21"/>
      <c r="X41" s="19"/>
      <c r="Y41" s="20"/>
      <c r="Z41" s="21"/>
      <c r="AA41" s="19"/>
      <c r="AB41" s="20"/>
      <c r="AC41" s="21"/>
      <c r="AD41" s="19"/>
      <c r="AE41" s="20"/>
      <c r="AF41" s="21"/>
      <c r="AG41" s="22">
        <f t="shared" si="0"/>
        <v>0</v>
      </c>
      <c r="AN41" s="211">
        <v>28</v>
      </c>
      <c r="AO41" s="212" t="s">
        <v>579</v>
      </c>
      <c r="AP41" s="211" t="s">
        <v>162</v>
      </c>
      <c r="AQ41" s="211" t="s">
        <v>336</v>
      </c>
    </row>
    <row r="42" spans="1:43" ht="13">
      <c r="A42" s="17" t="s">
        <v>634</v>
      </c>
      <c r="B42" s="33" t="s">
        <v>64</v>
      </c>
      <c r="C42" s="19"/>
      <c r="D42" s="20"/>
      <c r="E42" s="21"/>
      <c r="F42" s="19"/>
      <c r="G42" s="20"/>
      <c r="H42" s="21"/>
      <c r="I42" s="19"/>
      <c r="J42" s="20"/>
      <c r="K42" s="21"/>
      <c r="L42" s="19"/>
      <c r="M42" s="20"/>
      <c r="N42" s="21"/>
      <c r="O42" s="19"/>
      <c r="P42" s="20"/>
      <c r="Q42" s="21"/>
      <c r="R42" s="19"/>
      <c r="S42" s="20"/>
      <c r="T42" s="21"/>
      <c r="U42" s="19"/>
      <c r="V42" s="20"/>
      <c r="W42" s="21"/>
      <c r="X42" s="19"/>
      <c r="Y42" s="20"/>
      <c r="Z42" s="21"/>
      <c r="AA42" s="19"/>
      <c r="AB42" s="20"/>
      <c r="AC42" s="21"/>
      <c r="AD42" s="19"/>
      <c r="AE42" s="20"/>
      <c r="AF42" s="21"/>
      <c r="AG42" s="22">
        <f t="shared" si="0"/>
        <v>0</v>
      </c>
      <c r="AN42" s="211">
        <v>28</v>
      </c>
      <c r="AO42" s="211" t="s">
        <v>1790</v>
      </c>
      <c r="AP42" s="211" t="s">
        <v>162</v>
      </c>
      <c r="AQ42" s="211" t="s">
        <v>341</v>
      </c>
    </row>
    <row r="43" spans="1:43" ht="13">
      <c r="A43" s="17" t="s">
        <v>635</v>
      </c>
      <c r="B43" s="33" t="s">
        <v>65</v>
      </c>
      <c r="C43" s="19"/>
      <c r="D43" s="20"/>
      <c r="E43" s="21"/>
      <c r="F43" s="19"/>
      <c r="G43" s="20"/>
      <c r="H43" s="21"/>
      <c r="I43" s="19"/>
      <c r="J43" s="20"/>
      <c r="K43" s="21"/>
      <c r="L43" s="19"/>
      <c r="M43" s="20"/>
      <c r="N43" s="21"/>
      <c r="O43" s="19"/>
      <c r="P43" s="20"/>
      <c r="Q43" s="21"/>
      <c r="R43" s="19"/>
      <c r="S43" s="20"/>
      <c r="T43" s="21"/>
      <c r="U43" s="19"/>
      <c r="V43" s="20"/>
      <c r="W43" s="21"/>
      <c r="X43" s="19"/>
      <c r="Y43" s="20"/>
      <c r="Z43" s="21"/>
      <c r="AA43" s="19"/>
      <c r="AB43" s="20"/>
      <c r="AC43" s="21"/>
      <c r="AD43" s="19"/>
      <c r="AE43" s="20"/>
      <c r="AF43" s="21"/>
      <c r="AG43" s="22">
        <f t="shared" si="0"/>
        <v>0</v>
      </c>
      <c r="AN43" s="211">
        <v>28</v>
      </c>
      <c r="AO43" s="212" t="s">
        <v>1044</v>
      </c>
      <c r="AP43" s="211" t="s">
        <v>162</v>
      </c>
      <c r="AQ43" s="211" t="s">
        <v>338</v>
      </c>
    </row>
    <row r="44" spans="1:43">
      <c r="A44" s="17" t="s">
        <v>636</v>
      </c>
      <c r="B44" s="33" t="s">
        <v>66</v>
      </c>
      <c r="C44" s="19"/>
      <c r="D44" s="20"/>
      <c r="E44" s="21"/>
      <c r="F44" s="19"/>
      <c r="G44" s="20"/>
      <c r="H44" s="21"/>
      <c r="I44" s="19"/>
      <c r="J44" s="20"/>
      <c r="K44" s="21"/>
      <c r="L44" s="19"/>
      <c r="M44" s="20"/>
      <c r="N44" s="21"/>
      <c r="O44" s="19"/>
      <c r="P44" s="20"/>
      <c r="Q44" s="21"/>
      <c r="R44" s="19"/>
      <c r="S44" s="20"/>
      <c r="T44" s="21"/>
      <c r="U44" s="19"/>
      <c r="V44" s="20"/>
      <c r="W44" s="21"/>
      <c r="X44" s="19"/>
      <c r="Y44" s="20"/>
      <c r="Z44" s="21"/>
      <c r="AA44" s="19"/>
      <c r="AB44" s="20"/>
      <c r="AC44" s="21"/>
      <c r="AD44" s="19"/>
      <c r="AE44" s="20"/>
      <c r="AF44" s="21"/>
      <c r="AG44" s="22">
        <f t="shared" si="0"/>
        <v>0</v>
      </c>
      <c r="AN44" s="17">
        <v>32</v>
      </c>
      <c r="AO44" s="17" t="s">
        <v>1782</v>
      </c>
      <c r="AP44" s="17" t="s">
        <v>162</v>
      </c>
      <c r="AQ44" s="209" t="s">
        <v>339</v>
      </c>
    </row>
    <row r="45" spans="1:43">
      <c r="A45" s="17" t="s">
        <v>637</v>
      </c>
      <c r="B45" s="33" t="s">
        <v>67</v>
      </c>
      <c r="C45" s="19"/>
      <c r="D45" s="20"/>
      <c r="E45" s="21"/>
      <c r="F45" s="19"/>
      <c r="G45" s="20"/>
      <c r="H45" s="21"/>
      <c r="I45" s="19"/>
      <c r="J45" s="20"/>
      <c r="K45" s="21"/>
      <c r="L45" s="19"/>
      <c r="M45" s="20"/>
      <c r="N45" s="21"/>
      <c r="O45" s="19"/>
      <c r="P45" s="20"/>
      <c r="Q45" s="21"/>
      <c r="R45" s="19"/>
      <c r="S45" s="20"/>
      <c r="T45" s="21"/>
      <c r="U45" s="19"/>
      <c r="V45" s="20"/>
      <c r="W45" s="21"/>
      <c r="X45" s="19"/>
      <c r="Y45" s="20"/>
      <c r="Z45" s="21"/>
      <c r="AA45" s="19"/>
      <c r="AB45" s="20"/>
      <c r="AC45" s="21"/>
      <c r="AD45" s="19"/>
      <c r="AE45" s="20"/>
      <c r="AF45" s="21"/>
      <c r="AG45" s="22">
        <f t="shared" si="0"/>
        <v>0</v>
      </c>
      <c r="AN45" s="17">
        <v>5</v>
      </c>
      <c r="AO45" s="17" t="s">
        <v>554</v>
      </c>
      <c r="AP45" s="17" t="s">
        <v>162</v>
      </c>
      <c r="AQ45" s="209" t="s">
        <v>343</v>
      </c>
    </row>
    <row r="46" spans="1:43" ht="13">
      <c r="A46" s="17" t="s">
        <v>638</v>
      </c>
      <c r="B46" s="33" t="s">
        <v>68</v>
      </c>
      <c r="C46" s="19"/>
      <c r="D46" s="20"/>
      <c r="E46" s="21"/>
      <c r="F46" s="19"/>
      <c r="G46" s="20"/>
      <c r="H46" s="21"/>
      <c r="I46" s="19"/>
      <c r="J46" s="20"/>
      <c r="K46" s="21"/>
      <c r="L46" s="19"/>
      <c r="M46" s="20"/>
      <c r="N46" s="21"/>
      <c r="O46" s="19"/>
      <c r="P46" s="20"/>
      <c r="Q46" s="21"/>
      <c r="R46" s="19"/>
      <c r="S46" s="20"/>
      <c r="T46" s="21"/>
      <c r="U46" s="19"/>
      <c r="V46" s="20"/>
      <c r="W46" s="21"/>
      <c r="X46" s="19"/>
      <c r="Y46" s="20"/>
      <c r="Z46" s="21"/>
      <c r="AA46" s="19"/>
      <c r="AB46" s="20"/>
      <c r="AC46" s="21"/>
      <c r="AD46" s="19"/>
      <c r="AE46" s="20"/>
      <c r="AF46" s="21"/>
      <c r="AG46" s="22">
        <f t="shared" si="0"/>
        <v>0</v>
      </c>
      <c r="AN46" s="211">
        <v>5</v>
      </c>
      <c r="AO46" s="211" t="s">
        <v>1089</v>
      </c>
      <c r="AP46" s="211" t="s">
        <v>162</v>
      </c>
      <c r="AQ46" s="211" t="s">
        <v>342</v>
      </c>
    </row>
    <row r="47" spans="1:43" ht="13">
      <c r="A47" s="17" t="s">
        <v>639</v>
      </c>
      <c r="B47" s="33" t="s">
        <v>69</v>
      </c>
      <c r="C47" s="19"/>
      <c r="D47" s="20"/>
      <c r="E47" s="21"/>
      <c r="F47" s="19"/>
      <c r="G47" s="20"/>
      <c r="H47" s="21"/>
      <c r="I47" s="19"/>
      <c r="J47" s="20"/>
      <c r="K47" s="21"/>
      <c r="L47" s="19"/>
      <c r="M47" s="20"/>
      <c r="N47" s="21"/>
      <c r="O47" s="19"/>
      <c r="P47" s="20"/>
      <c r="Q47" s="21"/>
      <c r="R47" s="19"/>
      <c r="S47" s="20"/>
      <c r="T47" s="21"/>
      <c r="U47" s="19"/>
      <c r="V47" s="20"/>
      <c r="W47" s="21"/>
      <c r="X47" s="19"/>
      <c r="Y47" s="20"/>
      <c r="Z47" s="21"/>
      <c r="AA47" s="19"/>
      <c r="AB47" s="20"/>
      <c r="AC47" s="21"/>
      <c r="AD47" s="19"/>
      <c r="AE47" s="20"/>
      <c r="AF47" s="21"/>
      <c r="AG47" s="22">
        <f t="shared" si="0"/>
        <v>0</v>
      </c>
      <c r="AN47" s="211">
        <v>5</v>
      </c>
      <c r="AO47" s="211" t="s">
        <v>1788</v>
      </c>
      <c r="AP47" s="211" t="s">
        <v>162</v>
      </c>
      <c r="AQ47" s="211" t="s">
        <v>342</v>
      </c>
    </row>
    <row r="48" spans="1:43" ht="13">
      <c r="A48" s="17" t="s">
        <v>640</v>
      </c>
      <c r="B48" s="33" t="s">
        <v>70</v>
      </c>
      <c r="C48" s="19"/>
      <c r="D48" s="20"/>
      <c r="E48" s="21"/>
      <c r="F48" s="19"/>
      <c r="G48" s="20"/>
      <c r="H48" s="21"/>
      <c r="I48" s="19"/>
      <c r="J48" s="20"/>
      <c r="K48" s="21"/>
      <c r="L48" s="19"/>
      <c r="M48" s="20"/>
      <c r="N48" s="21"/>
      <c r="O48" s="19"/>
      <c r="P48" s="20"/>
      <c r="Q48" s="21"/>
      <c r="R48" s="19"/>
      <c r="S48" s="20"/>
      <c r="T48" s="21"/>
      <c r="U48" s="19"/>
      <c r="V48" s="20"/>
      <c r="W48" s="21"/>
      <c r="X48" s="19"/>
      <c r="Y48" s="20"/>
      <c r="Z48" s="21"/>
      <c r="AA48" s="19"/>
      <c r="AB48" s="20"/>
      <c r="AC48" s="21"/>
      <c r="AD48" s="19"/>
      <c r="AE48" s="20"/>
      <c r="AF48" s="21"/>
      <c r="AG48" s="22">
        <f t="shared" si="0"/>
        <v>0</v>
      </c>
      <c r="AH48" s="23">
        <f>SUM(AN41:AN48)</f>
        <v>140</v>
      </c>
      <c r="AN48" s="211">
        <v>9</v>
      </c>
      <c r="AO48" s="211" t="s">
        <v>1735</v>
      </c>
      <c r="AP48" s="211" t="s">
        <v>162</v>
      </c>
      <c r="AQ48" s="211" t="s">
        <v>342</v>
      </c>
    </row>
    <row r="49" spans="1:43" ht="13">
      <c r="A49" s="17" t="s">
        <v>641</v>
      </c>
      <c r="B49" s="33" t="s">
        <v>71</v>
      </c>
      <c r="C49" s="19"/>
      <c r="D49" s="20"/>
      <c r="E49" s="21"/>
      <c r="F49" s="19"/>
      <c r="G49" s="20"/>
      <c r="H49" s="21"/>
      <c r="I49" s="19"/>
      <c r="J49" s="20"/>
      <c r="K49" s="21"/>
      <c r="L49" s="19"/>
      <c r="M49" s="20"/>
      <c r="N49" s="21"/>
      <c r="O49" s="19"/>
      <c r="P49" s="20"/>
      <c r="Q49" s="21"/>
      <c r="R49" s="19"/>
      <c r="S49" s="20"/>
      <c r="T49" s="21"/>
      <c r="U49" s="19"/>
      <c r="V49" s="20"/>
      <c r="W49" s="21"/>
      <c r="X49" s="19"/>
      <c r="Y49" s="20"/>
      <c r="Z49" s="21"/>
      <c r="AA49" s="19"/>
      <c r="AB49" s="20"/>
      <c r="AC49" s="21"/>
      <c r="AD49" s="19"/>
      <c r="AE49" s="20"/>
      <c r="AF49" s="21"/>
      <c r="AG49" s="22">
        <f t="shared" si="0"/>
        <v>0</v>
      </c>
      <c r="AN49" s="211">
        <v>22</v>
      </c>
      <c r="AO49" s="211" t="s">
        <v>1739</v>
      </c>
      <c r="AP49" s="211" t="s">
        <v>409</v>
      </c>
      <c r="AQ49" s="211" t="s">
        <v>341</v>
      </c>
    </row>
    <row r="50" spans="1:43" ht="13">
      <c r="A50" s="17" t="s">
        <v>642</v>
      </c>
      <c r="B50" s="33" t="s">
        <v>72</v>
      </c>
      <c r="C50" s="19"/>
      <c r="D50" s="20"/>
      <c r="E50" s="21"/>
      <c r="F50" s="19"/>
      <c r="G50" s="20"/>
      <c r="H50" s="21"/>
      <c r="I50" s="19"/>
      <c r="J50" s="20"/>
      <c r="K50" s="21"/>
      <c r="L50" s="19"/>
      <c r="M50" s="20"/>
      <c r="N50" s="21"/>
      <c r="O50" s="19"/>
      <c r="P50" s="20"/>
      <c r="Q50" s="21"/>
      <c r="R50" s="19"/>
      <c r="S50" s="20"/>
      <c r="T50" s="21"/>
      <c r="U50" s="19"/>
      <c r="V50" s="20"/>
      <c r="W50" s="21"/>
      <c r="X50" s="19"/>
      <c r="Y50" s="20"/>
      <c r="Z50" s="21"/>
      <c r="AA50" s="19"/>
      <c r="AB50" s="20"/>
      <c r="AC50" s="21"/>
      <c r="AD50" s="19"/>
      <c r="AE50" s="20"/>
      <c r="AF50" s="21"/>
      <c r="AG50" s="22">
        <f t="shared" si="0"/>
        <v>0</v>
      </c>
      <c r="AN50" s="211">
        <v>5</v>
      </c>
      <c r="AO50" s="211" t="s">
        <v>1730</v>
      </c>
      <c r="AP50" s="211" t="s">
        <v>409</v>
      </c>
      <c r="AQ50" s="211" t="s">
        <v>344</v>
      </c>
    </row>
    <row r="51" spans="1:43">
      <c r="A51" s="17" t="s">
        <v>643</v>
      </c>
      <c r="B51" s="33" t="s">
        <v>73</v>
      </c>
      <c r="C51" s="19"/>
      <c r="D51" s="20"/>
      <c r="E51" s="21"/>
      <c r="F51" s="19"/>
      <c r="G51" s="20"/>
      <c r="H51" s="21"/>
      <c r="I51" s="19"/>
      <c r="J51" s="20"/>
      <c r="K51" s="21"/>
      <c r="L51" s="19"/>
      <c r="M51" s="20"/>
      <c r="N51" s="21"/>
      <c r="O51" s="19"/>
      <c r="P51" s="20"/>
      <c r="Q51" s="21"/>
      <c r="R51" s="19"/>
      <c r="S51" s="20"/>
      <c r="T51" s="21"/>
      <c r="U51" s="19"/>
      <c r="V51" s="20"/>
      <c r="W51" s="21"/>
      <c r="X51" s="19"/>
      <c r="Y51" s="20"/>
      <c r="Z51" s="21"/>
      <c r="AA51" s="19"/>
      <c r="AB51" s="20"/>
      <c r="AC51" s="21"/>
      <c r="AD51" s="19"/>
      <c r="AE51" s="20"/>
      <c r="AF51" s="21"/>
      <c r="AG51" s="22">
        <f t="shared" si="0"/>
        <v>0</v>
      </c>
      <c r="AN51" s="17">
        <v>15</v>
      </c>
      <c r="AO51" s="17" t="s">
        <v>1779</v>
      </c>
      <c r="AP51" s="17" t="s">
        <v>409</v>
      </c>
      <c r="AQ51" s="209" t="s">
        <v>343</v>
      </c>
    </row>
    <row r="52" spans="1:43" ht="13">
      <c r="A52" s="17" t="s">
        <v>644</v>
      </c>
      <c r="B52" s="33" t="s">
        <v>534</v>
      </c>
      <c r="C52" s="202">
        <v>20</v>
      </c>
      <c r="D52" s="20"/>
      <c r="E52" s="21"/>
      <c r="F52" s="19"/>
      <c r="G52" s="20"/>
      <c r="H52" s="21"/>
      <c r="I52" s="19">
        <v>22</v>
      </c>
      <c r="J52" s="20">
        <v>32</v>
      </c>
      <c r="K52" s="21"/>
      <c r="L52" s="19">
        <v>9</v>
      </c>
      <c r="M52" s="20"/>
      <c r="N52" s="21"/>
      <c r="O52" s="19"/>
      <c r="P52" s="20"/>
      <c r="Q52" s="21"/>
      <c r="R52" s="19"/>
      <c r="S52" s="20"/>
      <c r="T52" s="21"/>
      <c r="U52" s="19"/>
      <c r="V52" s="20"/>
      <c r="W52" s="21"/>
      <c r="X52" s="19"/>
      <c r="Y52" s="20"/>
      <c r="Z52" s="21"/>
      <c r="AA52" s="19"/>
      <c r="AB52" s="20"/>
      <c r="AC52" s="21"/>
      <c r="AD52" s="19"/>
      <c r="AE52" s="20"/>
      <c r="AF52" s="21"/>
      <c r="AG52" s="22">
        <f t="shared" si="0"/>
        <v>83</v>
      </c>
      <c r="AH52" s="204" t="s">
        <v>577</v>
      </c>
      <c r="AN52" s="211">
        <v>15</v>
      </c>
      <c r="AO52" s="211" t="s">
        <v>1734</v>
      </c>
      <c r="AP52" s="211" t="s">
        <v>409</v>
      </c>
      <c r="AQ52" s="211" t="s">
        <v>342</v>
      </c>
    </row>
    <row r="53" spans="1:43" ht="13">
      <c r="A53" s="17" t="s">
        <v>645</v>
      </c>
      <c r="B53" s="33" t="s">
        <v>540</v>
      </c>
      <c r="C53" s="19"/>
      <c r="D53" s="20"/>
      <c r="E53" s="21"/>
      <c r="F53" s="19"/>
      <c r="G53" s="20"/>
      <c r="H53" s="21"/>
      <c r="I53" s="19"/>
      <c r="J53" s="20"/>
      <c r="K53" s="21"/>
      <c r="L53" s="19"/>
      <c r="M53" s="20"/>
      <c r="N53" s="21"/>
      <c r="O53" s="19"/>
      <c r="P53" s="20"/>
      <c r="Q53" s="21"/>
      <c r="R53" s="19"/>
      <c r="S53" s="20"/>
      <c r="T53" s="21"/>
      <c r="U53" s="19"/>
      <c r="V53" s="20"/>
      <c r="W53" s="21"/>
      <c r="X53" s="19"/>
      <c r="Y53" s="20"/>
      <c r="Z53" s="21"/>
      <c r="AA53" s="19"/>
      <c r="AB53" s="20"/>
      <c r="AC53" s="21"/>
      <c r="AD53" s="19"/>
      <c r="AE53" s="20"/>
      <c r="AF53" s="21"/>
      <c r="AG53" s="22">
        <f t="shared" si="0"/>
        <v>0</v>
      </c>
      <c r="AH53" s="23">
        <f>SUM(AN49:AN53)</f>
        <v>85</v>
      </c>
      <c r="AN53" s="211">
        <v>28</v>
      </c>
      <c r="AO53" s="211" t="s">
        <v>1759</v>
      </c>
      <c r="AP53" s="211" t="s">
        <v>409</v>
      </c>
      <c r="AQ53" s="211" t="s">
        <v>340</v>
      </c>
    </row>
    <row r="54" spans="1:43" ht="13">
      <c r="A54" s="17" t="s">
        <v>646</v>
      </c>
      <c r="B54" s="33" t="s">
        <v>647</v>
      </c>
      <c r="C54" s="19"/>
      <c r="D54" s="20"/>
      <c r="E54" s="21"/>
      <c r="F54" s="19"/>
      <c r="G54" s="20"/>
      <c r="H54" s="21"/>
      <c r="I54" s="19"/>
      <c r="J54" s="20"/>
      <c r="K54" s="21"/>
      <c r="L54" s="19"/>
      <c r="M54" s="20"/>
      <c r="N54" s="21"/>
      <c r="O54" s="19"/>
      <c r="P54" s="20"/>
      <c r="Q54" s="21"/>
      <c r="R54" s="19"/>
      <c r="S54" s="20"/>
      <c r="T54" s="21"/>
      <c r="U54" s="19"/>
      <c r="V54" s="20"/>
      <c r="W54" s="21"/>
      <c r="X54" s="19"/>
      <c r="Y54" s="20"/>
      <c r="Z54" s="21"/>
      <c r="AA54" s="19"/>
      <c r="AB54" s="20"/>
      <c r="AC54" s="21"/>
      <c r="AD54" s="19"/>
      <c r="AE54" s="20"/>
      <c r="AF54" s="21"/>
      <c r="AG54" s="22">
        <f t="shared" si="0"/>
        <v>0</v>
      </c>
      <c r="AH54" s="23">
        <v>9</v>
      </c>
      <c r="AN54" s="211">
        <v>9</v>
      </c>
      <c r="AO54" s="211" t="s">
        <v>1797</v>
      </c>
      <c r="AP54" s="211" t="s">
        <v>1081</v>
      </c>
      <c r="AQ54" s="211" t="s">
        <v>336</v>
      </c>
    </row>
    <row r="55" spans="1:43" ht="13">
      <c r="A55" s="17" t="s">
        <v>648</v>
      </c>
      <c r="B55" s="33" t="s">
        <v>74</v>
      </c>
      <c r="C55" s="19"/>
      <c r="D55" s="20"/>
      <c r="E55" s="21"/>
      <c r="F55" s="19"/>
      <c r="G55" s="20"/>
      <c r="H55" s="21"/>
      <c r="I55" s="19"/>
      <c r="J55" s="20"/>
      <c r="K55" s="21"/>
      <c r="L55" s="19"/>
      <c r="M55" s="20"/>
      <c r="N55" s="21"/>
      <c r="O55" s="19"/>
      <c r="P55" s="20"/>
      <c r="Q55" s="21"/>
      <c r="R55" s="19"/>
      <c r="S55" s="20"/>
      <c r="T55" s="21"/>
      <c r="U55" s="19"/>
      <c r="V55" s="20"/>
      <c r="W55" s="21"/>
      <c r="X55" s="19"/>
      <c r="Y55" s="20"/>
      <c r="Z55" s="21"/>
      <c r="AA55" s="19"/>
      <c r="AB55" s="20"/>
      <c r="AC55" s="21"/>
      <c r="AD55" s="19"/>
      <c r="AE55" s="20"/>
      <c r="AF55" s="21"/>
      <c r="AG55" s="22">
        <f t="shared" si="0"/>
        <v>0</v>
      </c>
      <c r="AH55" s="23">
        <v>15</v>
      </c>
      <c r="AN55" s="211">
        <v>15</v>
      </c>
      <c r="AO55" s="212" t="s">
        <v>1053</v>
      </c>
      <c r="AP55" s="211" t="s">
        <v>174</v>
      </c>
      <c r="AQ55" s="211" t="s">
        <v>338</v>
      </c>
    </row>
    <row r="56" spans="1:43" ht="13">
      <c r="A56" s="17" t="s">
        <v>649</v>
      </c>
      <c r="B56" s="33" t="s">
        <v>75</v>
      </c>
      <c r="C56" s="19"/>
      <c r="D56" s="20"/>
      <c r="E56" s="21"/>
      <c r="F56" s="19"/>
      <c r="G56" s="20"/>
      <c r="H56" s="21"/>
      <c r="I56" s="19"/>
      <c r="J56" s="20"/>
      <c r="K56" s="21"/>
      <c r="L56" s="19"/>
      <c r="M56" s="20"/>
      <c r="N56" s="21"/>
      <c r="O56" s="19"/>
      <c r="P56" s="20"/>
      <c r="Q56" s="21"/>
      <c r="R56" s="19"/>
      <c r="S56" s="20"/>
      <c r="T56" s="21"/>
      <c r="U56" s="19"/>
      <c r="V56" s="20"/>
      <c r="W56" s="21"/>
      <c r="X56" s="19"/>
      <c r="Y56" s="20"/>
      <c r="Z56" s="21"/>
      <c r="AA56" s="19"/>
      <c r="AB56" s="20"/>
      <c r="AC56" s="21"/>
      <c r="AD56" s="19"/>
      <c r="AE56" s="20"/>
      <c r="AF56" s="21"/>
      <c r="AG56" s="22">
        <f t="shared" si="0"/>
        <v>0</v>
      </c>
      <c r="AN56" s="211">
        <v>15</v>
      </c>
      <c r="AO56" s="211" t="s">
        <v>1042</v>
      </c>
      <c r="AP56" s="211" t="s">
        <v>187</v>
      </c>
      <c r="AQ56" s="211" t="s">
        <v>336</v>
      </c>
    </row>
    <row r="57" spans="1:43" ht="13">
      <c r="A57" s="17" t="s">
        <v>650</v>
      </c>
      <c r="B57" s="33" t="s">
        <v>76</v>
      </c>
      <c r="C57" s="19"/>
      <c r="D57" s="20"/>
      <c r="E57" s="21"/>
      <c r="F57" s="19"/>
      <c r="G57" s="20"/>
      <c r="H57" s="21"/>
      <c r="I57" s="19"/>
      <c r="J57" s="20"/>
      <c r="K57" s="21"/>
      <c r="L57" s="19"/>
      <c r="M57" s="20"/>
      <c r="N57" s="21"/>
      <c r="O57" s="19"/>
      <c r="P57" s="20"/>
      <c r="Q57" s="21"/>
      <c r="R57" s="19"/>
      <c r="S57" s="20"/>
      <c r="T57" s="21"/>
      <c r="U57" s="19"/>
      <c r="V57" s="20"/>
      <c r="W57" s="21"/>
      <c r="X57" s="19"/>
      <c r="Y57" s="20"/>
      <c r="Z57" s="21"/>
      <c r="AA57" s="19"/>
      <c r="AB57" s="20"/>
      <c r="AC57" s="21"/>
      <c r="AD57" s="19"/>
      <c r="AE57" s="20"/>
      <c r="AF57" s="21"/>
      <c r="AG57" s="22">
        <f t="shared" si="0"/>
        <v>0</v>
      </c>
      <c r="AN57" s="211">
        <v>32</v>
      </c>
      <c r="AO57" s="212" t="s">
        <v>1737</v>
      </c>
      <c r="AP57" s="211" t="s">
        <v>187</v>
      </c>
      <c r="AQ57" s="211" t="s">
        <v>341</v>
      </c>
    </row>
    <row r="58" spans="1:43" ht="13">
      <c r="A58" s="17" t="s">
        <v>651</v>
      </c>
      <c r="B58" s="33" t="s">
        <v>77</v>
      </c>
      <c r="C58" s="19"/>
      <c r="D58" s="20"/>
      <c r="E58" s="21"/>
      <c r="F58" s="19"/>
      <c r="G58" s="20"/>
      <c r="H58" s="21"/>
      <c r="I58" s="19"/>
      <c r="J58" s="20"/>
      <c r="K58" s="21"/>
      <c r="L58" s="19"/>
      <c r="M58" s="20"/>
      <c r="N58" s="21"/>
      <c r="O58" s="19"/>
      <c r="P58" s="20"/>
      <c r="Q58" s="21"/>
      <c r="R58" s="19"/>
      <c r="S58" s="20"/>
      <c r="T58" s="21"/>
      <c r="U58" s="19"/>
      <c r="V58" s="20"/>
      <c r="W58" s="21"/>
      <c r="X58" s="19"/>
      <c r="Y58" s="20"/>
      <c r="Z58" s="21"/>
      <c r="AA58" s="19"/>
      <c r="AB58" s="20"/>
      <c r="AC58" s="21"/>
      <c r="AD58" s="19"/>
      <c r="AE58" s="20"/>
      <c r="AF58" s="21"/>
      <c r="AG58" s="22">
        <f t="shared" si="0"/>
        <v>0</v>
      </c>
      <c r="AH58" s="23">
        <v>62</v>
      </c>
      <c r="AN58" s="211">
        <v>15</v>
      </c>
      <c r="AO58" s="211" t="s">
        <v>1769</v>
      </c>
      <c r="AP58" s="211" t="s">
        <v>187</v>
      </c>
      <c r="AQ58" s="211" t="s">
        <v>340</v>
      </c>
    </row>
    <row r="59" spans="1:43">
      <c r="A59" s="17" t="s">
        <v>652</v>
      </c>
      <c r="B59" s="33" t="s">
        <v>78</v>
      </c>
      <c r="C59" s="19"/>
      <c r="D59" s="20"/>
      <c r="E59" s="21"/>
      <c r="F59" s="19">
        <v>5</v>
      </c>
      <c r="G59" s="20">
        <v>15</v>
      </c>
      <c r="H59" s="21"/>
      <c r="I59" s="19"/>
      <c r="J59" s="20"/>
      <c r="K59" s="21"/>
      <c r="L59" s="19"/>
      <c r="M59" s="20"/>
      <c r="N59" s="21"/>
      <c r="O59" s="19"/>
      <c r="P59" s="20"/>
      <c r="Q59" s="21"/>
      <c r="R59" s="19">
        <v>22</v>
      </c>
      <c r="S59" s="20"/>
      <c r="T59" s="21"/>
      <c r="U59" s="19"/>
      <c r="V59" s="20"/>
      <c r="W59" s="21"/>
      <c r="X59" s="19"/>
      <c r="Y59" s="20"/>
      <c r="Z59" s="21"/>
      <c r="AA59" s="19"/>
      <c r="AB59" s="20"/>
      <c r="AC59" s="21"/>
      <c r="AD59" s="19"/>
      <c r="AE59" s="20"/>
      <c r="AF59" s="21"/>
      <c r="AG59" s="22">
        <f t="shared" si="0"/>
        <v>42</v>
      </c>
      <c r="AN59" s="17">
        <v>22</v>
      </c>
      <c r="AO59" s="17" t="s">
        <v>1056</v>
      </c>
      <c r="AP59" s="17" t="s">
        <v>569</v>
      </c>
      <c r="AQ59" s="209" t="s">
        <v>339</v>
      </c>
    </row>
    <row r="60" spans="1:43" ht="13">
      <c r="A60" s="17" t="s">
        <v>653</v>
      </c>
      <c r="B60" s="33" t="s">
        <v>79</v>
      </c>
      <c r="C60" s="19"/>
      <c r="D60" s="20"/>
      <c r="E60" s="21"/>
      <c r="F60" s="19"/>
      <c r="G60" s="20"/>
      <c r="H60" s="21"/>
      <c r="I60" s="19"/>
      <c r="J60" s="20"/>
      <c r="K60" s="21"/>
      <c r="L60" s="19"/>
      <c r="M60" s="20"/>
      <c r="N60" s="21"/>
      <c r="O60" s="19"/>
      <c r="P60" s="20"/>
      <c r="Q60" s="21"/>
      <c r="R60" s="19"/>
      <c r="S60" s="20"/>
      <c r="T60" s="21"/>
      <c r="U60" s="19"/>
      <c r="V60" s="20"/>
      <c r="W60" s="21"/>
      <c r="X60" s="19"/>
      <c r="Y60" s="20"/>
      <c r="Z60" s="21"/>
      <c r="AA60" s="19"/>
      <c r="AB60" s="20"/>
      <c r="AC60" s="21"/>
      <c r="AD60" s="19"/>
      <c r="AE60" s="20"/>
      <c r="AF60" s="21"/>
      <c r="AG60" s="22">
        <f t="shared" si="0"/>
        <v>0</v>
      </c>
      <c r="AH60" s="23">
        <v>50</v>
      </c>
      <c r="AN60" s="211">
        <v>28</v>
      </c>
      <c r="AO60" s="212" t="s">
        <v>556</v>
      </c>
      <c r="AP60" s="211" t="s">
        <v>569</v>
      </c>
      <c r="AQ60" s="211" t="s">
        <v>342</v>
      </c>
    </row>
    <row r="61" spans="1:43" ht="13">
      <c r="A61" s="17" t="s">
        <v>654</v>
      </c>
      <c r="B61" s="33" t="s">
        <v>80</v>
      </c>
      <c r="C61" s="19"/>
      <c r="D61" s="20"/>
      <c r="E61" s="21"/>
      <c r="F61" s="19"/>
      <c r="G61" s="20"/>
      <c r="H61" s="21"/>
      <c r="I61" s="19"/>
      <c r="J61" s="20"/>
      <c r="K61" s="21"/>
      <c r="L61" s="19">
        <v>15</v>
      </c>
      <c r="M61" s="20"/>
      <c r="N61" s="21"/>
      <c r="O61" s="19"/>
      <c r="P61" s="20"/>
      <c r="Q61" s="21"/>
      <c r="R61" s="19"/>
      <c r="S61" s="20"/>
      <c r="T61" s="21"/>
      <c r="U61" s="19"/>
      <c r="V61" s="20"/>
      <c r="W61" s="21"/>
      <c r="X61" s="19"/>
      <c r="Y61" s="20"/>
      <c r="Z61" s="21"/>
      <c r="AA61" s="19"/>
      <c r="AB61" s="20"/>
      <c r="AC61" s="21"/>
      <c r="AD61" s="19"/>
      <c r="AE61" s="20"/>
      <c r="AF61" s="21"/>
      <c r="AG61" s="22">
        <f t="shared" si="0"/>
        <v>15</v>
      </c>
      <c r="AH61" s="205">
        <v>5</v>
      </c>
      <c r="AN61" s="211">
        <v>5</v>
      </c>
      <c r="AO61" s="211" t="s">
        <v>1767</v>
      </c>
      <c r="AP61" s="211" t="s">
        <v>193</v>
      </c>
      <c r="AQ61" s="211" t="s">
        <v>340</v>
      </c>
    </row>
    <row r="62" spans="1:43" ht="13">
      <c r="A62" s="17" t="s">
        <v>655</v>
      </c>
      <c r="B62" s="33" t="s">
        <v>81</v>
      </c>
      <c r="C62" s="19"/>
      <c r="D62" s="20"/>
      <c r="E62" s="21"/>
      <c r="F62" s="19"/>
      <c r="G62" s="20"/>
      <c r="H62" s="21"/>
      <c r="I62" s="19"/>
      <c r="J62" s="20"/>
      <c r="K62" s="21"/>
      <c r="L62" s="19"/>
      <c r="M62" s="20"/>
      <c r="N62" s="21"/>
      <c r="O62" s="19"/>
      <c r="P62" s="20"/>
      <c r="Q62" s="21"/>
      <c r="R62" s="19"/>
      <c r="S62" s="20"/>
      <c r="T62" s="21"/>
      <c r="U62" s="19"/>
      <c r="V62" s="20"/>
      <c r="W62" s="21"/>
      <c r="X62" s="19"/>
      <c r="Y62" s="20"/>
      <c r="Z62" s="21"/>
      <c r="AA62" s="19"/>
      <c r="AB62" s="20"/>
      <c r="AC62" s="21"/>
      <c r="AD62" s="19"/>
      <c r="AE62" s="20"/>
      <c r="AF62" s="21"/>
      <c r="AG62" s="22">
        <f t="shared" si="0"/>
        <v>0</v>
      </c>
      <c r="AH62" s="23">
        <v>15</v>
      </c>
      <c r="AN62" s="211">
        <v>15</v>
      </c>
      <c r="AO62" s="211" t="s">
        <v>1088</v>
      </c>
      <c r="AP62" s="211" t="s">
        <v>207</v>
      </c>
      <c r="AQ62" s="211" t="s">
        <v>337</v>
      </c>
    </row>
    <row r="63" spans="1:43" ht="13">
      <c r="A63" s="17" t="s">
        <v>656</v>
      </c>
      <c r="B63" s="33" t="s">
        <v>82</v>
      </c>
      <c r="C63" s="19"/>
      <c r="D63" s="20"/>
      <c r="E63" s="21"/>
      <c r="F63" s="19"/>
      <c r="G63" s="20"/>
      <c r="H63" s="21"/>
      <c r="I63" s="19"/>
      <c r="J63" s="20"/>
      <c r="K63" s="21"/>
      <c r="L63" s="19"/>
      <c r="M63" s="20"/>
      <c r="N63" s="21"/>
      <c r="O63" s="19"/>
      <c r="P63" s="20"/>
      <c r="Q63" s="21"/>
      <c r="R63" s="19"/>
      <c r="S63" s="20"/>
      <c r="T63" s="21"/>
      <c r="U63" s="19"/>
      <c r="V63" s="20"/>
      <c r="W63" s="21"/>
      <c r="X63" s="19"/>
      <c r="Y63" s="20"/>
      <c r="Z63" s="21"/>
      <c r="AA63" s="19"/>
      <c r="AB63" s="20"/>
      <c r="AC63" s="21"/>
      <c r="AD63" s="19"/>
      <c r="AE63" s="20"/>
      <c r="AF63" s="21"/>
      <c r="AG63" s="22">
        <f t="shared" si="0"/>
        <v>0</v>
      </c>
      <c r="AN63" s="211">
        <v>15</v>
      </c>
      <c r="AO63" s="212" t="s">
        <v>1055</v>
      </c>
      <c r="AP63" s="211" t="s">
        <v>407</v>
      </c>
      <c r="AQ63" s="211" t="s">
        <v>338</v>
      </c>
    </row>
    <row r="64" spans="1:43" ht="13">
      <c r="A64" s="17" t="s">
        <v>657</v>
      </c>
      <c r="B64" s="33" t="s">
        <v>83</v>
      </c>
      <c r="C64" s="19"/>
      <c r="D64" s="20"/>
      <c r="E64" s="21"/>
      <c r="F64" s="38"/>
      <c r="G64" s="39"/>
      <c r="H64" s="21"/>
      <c r="I64" s="38"/>
      <c r="J64" s="20"/>
      <c r="K64" s="21"/>
      <c r="L64" s="38"/>
      <c r="M64" s="39"/>
      <c r="N64" s="21"/>
      <c r="O64" s="38"/>
      <c r="P64" s="20"/>
      <c r="Q64" s="21"/>
      <c r="R64" s="19"/>
      <c r="S64" s="20"/>
      <c r="T64" s="21"/>
      <c r="U64" s="38"/>
      <c r="V64" s="20"/>
      <c r="W64" s="21"/>
      <c r="X64" s="19"/>
      <c r="Y64" s="20"/>
      <c r="Z64" s="21"/>
      <c r="AA64" s="38"/>
      <c r="AB64" s="39"/>
      <c r="AC64" s="21"/>
      <c r="AD64" s="38"/>
      <c r="AE64" s="20"/>
      <c r="AF64" s="21"/>
      <c r="AG64" s="22">
        <f t="shared" si="0"/>
        <v>0</v>
      </c>
      <c r="AH64" s="37"/>
      <c r="AI64" s="41"/>
      <c r="AN64" s="211">
        <v>28</v>
      </c>
      <c r="AO64" s="211" t="s">
        <v>1028</v>
      </c>
      <c r="AP64" s="211" t="s">
        <v>407</v>
      </c>
      <c r="AQ64" s="211" t="s">
        <v>344</v>
      </c>
    </row>
    <row r="65" spans="1:43" ht="13">
      <c r="A65" s="17" t="s">
        <v>658</v>
      </c>
      <c r="B65" s="33" t="s">
        <v>84</v>
      </c>
      <c r="C65" s="19"/>
      <c r="D65" s="20"/>
      <c r="E65" s="21"/>
      <c r="F65" s="19"/>
      <c r="G65" s="20"/>
      <c r="H65" s="21"/>
      <c r="I65" s="19"/>
      <c r="J65" s="20"/>
      <c r="K65" s="21"/>
      <c r="L65" s="19"/>
      <c r="M65" s="20"/>
      <c r="N65" s="21"/>
      <c r="O65" s="19"/>
      <c r="P65" s="20"/>
      <c r="Q65" s="21"/>
      <c r="R65" s="19"/>
      <c r="S65" s="20"/>
      <c r="T65" s="21"/>
      <c r="U65" s="19"/>
      <c r="V65" s="20"/>
      <c r="W65" s="21"/>
      <c r="X65" s="19"/>
      <c r="Y65" s="20"/>
      <c r="Z65" s="21"/>
      <c r="AA65" s="19"/>
      <c r="AB65" s="20"/>
      <c r="AC65" s="21"/>
      <c r="AD65" s="19"/>
      <c r="AE65" s="20"/>
      <c r="AF65" s="21"/>
      <c r="AG65" s="22">
        <f t="shared" si="0"/>
        <v>0</v>
      </c>
      <c r="AN65" s="211">
        <v>32</v>
      </c>
      <c r="AO65" s="211" t="s">
        <v>1070</v>
      </c>
      <c r="AP65" s="211" t="s">
        <v>407</v>
      </c>
      <c r="AQ65" s="211" t="s">
        <v>344</v>
      </c>
    </row>
    <row r="66" spans="1:43">
      <c r="A66" s="17" t="s">
        <v>659</v>
      </c>
      <c r="B66" s="33" t="s">
        <v>85</v>
      </c>
      <c r="C66" s="19"/>
      <c r="D66" s="20"/>
      <c r="E66" s="21"/>
      <c r="F66" s="19"/>
      <c r="G66" s="20"/>
      <c r="H66" s="21"/>
      <c r="I66" s="19"/>
      <c r="J66" s="20"/>
      <c r="K66" s="21"/>
      <c r="L66" s="19"/>
      <c r="M66" s="20"/>
      <c r="N66" s="21"/>
      <c r="O66" s="19"/>
      <c r="P66" s="20"/>
      <c r="Q66" s="21"/>
      <c r="R66" s="19"/>
      <c r="S66" s="20"/>
      <c r="T66" s="21"/>
      <c r="U66" s="19"/>
      <c r="V66" s="20"/>
      <c r="W66" s="21"/>
      <c r="X66" s="19"/>
      <c r="Y66" s="20"/>
      <c r="Z66" s="21"/>
      <c r="AA66" s="19"/>
      <c r="AB66" s="20"/>
      <c r="AC66" s="21"/>
      <c r="AD66" s="19"/>
      <c r="AE66" s="20"/>
      <c r="AF66" s="21"/>
      <c r="AG66" s="22">
        <f t="shared" si="0"/>
        <v>0</v>
      </c>
      <c r="AN66" s="17">
        <v>15</v>
      </c>
      <c r="AO66" s="17" t="s">
        <v>557</v>
      </c>
      <c r="AP66" s="17" t="s">
        <v>407</v>
      </c>
      <c r="AQ66" s="209" t="s">
        <v>339</v>
      </c>
    </row>
    <row r="67" spans="1:43">
      <c r="A67" s="17" t="s">
        <v>660</v>
      </c>
      <c r="B67" s="33" t="s">
        <v>86</v>
      </c>
      <c r="C67" s="19"/>
      <c r="D67" s="20"/>
      <c r="E67" s="21"/>
      <c r="F67" s="19"/>
      <c r="G67" s="20"/>
      <c r="H67" s="21"/>
      <c r="I67" s="19"/>
      <c r="J67" s="20"/>
      <c r="K67" s="21"/>
      <c r="L67" s="19"/>
      <c r="M67" s="20"/>
      <c r="N67" s="21"/>
      <c r="O67" s="19"/>
      <c r="P67" s="20"/>
      <c r="Q67" s="21"/>
      <c r="R67" s="19"/>
      <c r="S67" s="20"/>
      <c r="T67" s="21"/>
      <c r="U67" s="19"/>
      <c r="V67" s="20"/>
      <c r="W67" s="21"/>
      <c r="X67" s="19"/>
      <c r="Y67" s="20"/>
      <c r="Z67" s="21"/>
      <c r="AA67" s="19"/>
      <c r="AB67" s="20"/>
      <c r="AC67" s="21"/>
      <c r="AD67" s="19"/>
      <c r="AE67" s="20"/>
      <c r="AF67" s="21"/>
      <c r="AG67" s="22">
        <f t="shared" ref="AG67:AG130" si="1">SUM(C67:AF67)</f>
        <v>0</v>
      </c>
      <c r="AN67" s="17">
        <v>22</v>
      </c>
      <c r="AO67" s="17" t="s">
        <v>550</v>
      </c>
      <c r="AP67" s="17" t="s">
        <v>407</v>
      </c>
      <c r="AQ67" s="209" t="s">
        <v>343</v>
      </c>
    </row>
    <row r="68" spans="1:43" ht="13">
      <c r="A68" s="17" t="s">
        <v>661</v>
      </c>
      <c r="B68" s="33" t="s">
        <v>87</v>
      </c>
      <c r="C68" s="19"/>
      <c r="D68" s="20"/>
      <c r="E68" s="21"/>
      <c r="F68" s="19"/>
      <c r="G68" s="20"/>
      <c r="H68" s="21"/>
      <c r="I68" s="19"/>
      <c r="J68" s="20"/>
      <c r="K68" s="21"/>
      <c r="L68" s="19"/>
      <c r="M68" s="20"/>
      <c r="N68" s="21"/>
      <c r="O68" s="19"/>
      <c r="P68" s="20"/>
      <c r="Q68" s="21"/>
      <c r="R68" s="19"/>
      <c r="S68" s="20"/>
      <c r="T68" s="21"/>
      <c r="U68" s="19"/>
      <c r="V68" s="20"/>
      <c r="W68" s="21"/>
      <c r="X68" s="19"/>
      <c r="Y68" s="20"/>
      <c r="Z68" s="21"/>
      <c r="AA68" s="19"/>
      <c r="AB68" s="20"/>
      <c r="AC68" s="21"/>
      <c r="AD68" s="19"/>
      <c r="AE68" s="20"/>
      <c r="AF68" s="21"/>
      <c r="AG68" s="22">
        <f t="shared" si="1"/>
        <v>0</v>
      </c>
      <c r="AH68" s="23">
        <f>SUM(AN63:AN68)</f>
        <v>144</v>
      </c>
      <c r="AN68" s="211">
        <v>32</v>
      </c>
      <c r="AO68" s="211" t="s">
        <v>1768</v>
      </c>
      <c r="AP68" s="211" t="s">
        <v>407</v>
      </c>
      <c r="AQ68" s="211" t="s">
        <v>340</v>
      </c>
    </row>
    <row r="69" spans="1:43" ht="13">
      <c r="A69" s="17" t="s">
        <v>662</v>
      </c>
      <c r="B69" s="33" t="s">
        <v>88</v>
      </c>
      <c r="C69" s="19"/>
      <c r="D69" s="20"/>
      <c r="E69" s="21"/>
      <c r="F69" s="19"/>
      <c r="G69" s="20"/>
      <c r="H69" s="21"/>
      <c r="I69" s="19"/>
      <c r="J69" s="20"/>
      <c r="K69" s="21"/>
      <c r="L69" s="19"/>
      <c r="M69" s="20"/>
      <c r="N69" s="21"/>
      <c r="O69" s="19"/>
      <c r="P69" s="20"/>
      <c r="Q69" s="21"/>
      <c r="R69" s="19"/>
      <c r="S69" s="20"/>
      <c r="T69" s="21"/>
      <c r="U69" s="19"/>
      <c r="V69" s="20"/>
      <c r="W69" s="21"/>
      <c r="X69" s="19"/>
      <c r="Y69" s="20"/>
      <c r="Z69" s="21"/>
      <c r="AA69" s="19"/>
      <c r="AB69" s="20"/>
      <c r="AC69" s="21"/>
      <c r="AD69" s="19"/>
      <c r="AE69" s="20"/>
      <c r="AF69" s="21"/>
      <c r="AG69" s="22">
        <f t="shared" si="1"/>
        <v>0</v>
      </c>
      <c r="AN69" s="211">
        <v>22</v>
      </c>
      <c r="AO69" s="211" t="s">
        <v>1198</v>
      </c>
      <c r="AP69" s="211" t="s">
        <v>33</v>
      </c>
      <c r="AQ69" s="211" t="s">
        <v>336</v>
      </c>
    </row>
    <row r="70" spans="1:43" ht="13">
      <c r="A70" s="17" t="s">
        <v>663</v>
      </c>
      <c r="B70" s="33" t="s">
        <v>89</v>
      </c>
      <c r="C70" s="19"/>
      <c r="D70" s="20"/>
      <c r="E70" s="21"/>
      <c r="F70" s="19"/>
      <c r="G70" s="20"/>
      <c r="H70" s="21"/>
      <c r="I70" s="19"/>
      <c r="J70" s="20"/>
      <c r="K70" s="21"/>
      <c r="L70" s="19"/>
      <c r="M70" s="20"/>
      <c r="N70" s="21"/>
      <c r="O70" s="19"/>
      <c r="P70" s="20"/>
      <c r="Q70" s="21"/>
      <c r="R70" s="19"/>
      <c r="S70" s="20"/>
      <c r="T70" s="21"/>
      <c r="U70" s="19"/>
      <c r="V70" s="20"/>
      <c r="W70" s="21"/>
      <c r="X70" s="19"/>
      <c r="Y70" s="20"/>
      <c r="Z70" s="21"/>
      <c r="AA70" s="19"/>
      <c r="AB70" s="20"/>
      <c r="AC70" s="21"/>
      <c r="AD70" s="19"/>
      <c r="AE70" s="20"/>
      <c r="AF70" s="21"/>
      <c r="AG70" s="22">
        <f t="shared" si="1"/>
        <v>0</v>
      </c>
      <c r="AN70" s="211">
        <v>5</v>
      </c>
      <c r="AO70" s="211" t="s">
        <v>1195</v>
      </c>
      <c r="AP70" s="211" t="s">
        <v>33</v>
      </c>
      <c r="AQ70" s="211" t="s">
        <v>341</v>
      </c>
    </row>
    <row r="71" spans="1:43" ht="13">
      <c r="A71" s="17" t="s">
        <v>664</v>
      </c>
      <c r="B71" s="33" t="s">
        <v>90</v>
      </c>
      <c r="C71" s="19"/>
      <c r="D71" s="20"/>
      <c r="E71" s="21"/>
      <c r="F71" s="19"/>
      <c r="G71" s="20"/>
      <c r="H71" s="21"/>
      <c r="I71" s="19"/>
      <c r="J71" s="20"/>
      <c r="K71" s="21"/>
      <c r="L71" s="19"/>
      <c r="M71" s="20"/>
      <c r="N71" s="21"/>
      <c r="O71" s="19"/>
      <c r="P71" s="20"/>
      <c r="Q71" s="21"/>
      <c r="R71" s="19"/>
      <c r="S71" s="20"/>
      <c r="T71" s="21"/>
      <c r="U71" s="19"/>
      <c r="V71" s="20"/>
      <c r="W71" s="21"/>
      <c r="X71" s="19"/>
      <c r="Y71" s="20"/>
      <c r="Z71" s="21"/>
      <c r="AA71" s="19"/>
      <c r="AB71" s="20"/>
      <c r="AC71" s="21"/>
      <c r="AD71" s="19"/>
      <c r="AE71" s="20"/>
      <c r="AF71" s="21"/>
      <c r="AG71" s="22">
        <f t="shared" si="1"/>
        <v>0</v>
      </c>
      <c r="AN71" s="211">
        <v>5</v>
      </c>
      <c r="AO71" s="211" t="s">
        <v>1784</v>
      </c>
      <c r="AP71" s="211" t="s">
        <v>33</v>
      </c>
      <c r="AQ71" s="211" t="s">
        <v>344</v>
      </c>
    </row>
    <row r="72" spans="1:43" ht="13">
      <c r="A72" s="17" t="s">
        <v>665</v>
      </c>
      <c r="B72" s="33" t="s">
        <v>91</v>
      </c>
      <c r="C72" s="19"/>
      <c r="D72" s="20"/>
      <c r="E72" s="21"/>
      <c r="F72" s="19"/>
      <c r="G72" s="20"/>
      <c r="H72" s="21"/>
      <c r="I72" s="19"/>
      <c r="J72" s="20"/>
      <c r="K72" s="21"/>
      <c r="L72" s="19"/>
      <c r="M72" s="20"/>
      <c r="N72" s="21"/>
      <c r="O72" s="19"/>
      <c r="P72" s="20"/>
      <c r="Q72" s="21"/>
      <c r="R72" s="19"/>
      <c r="S72" s="20"/>
      <c r="T72" s="21"/>
      <c r="U72" s="19"/>
      <c r="V72" s="20"/>
      <c r="W72" s="21"/>
      <c r="X72" s="19"/>
      <c r="Y72" s="20"/>
      <c r="Z72" s="21"/>
      <c r="AA72" s="19"/>
      <c r="AB72" s="20"/>
      <c r="AC72" s="21"/>
      <c r="AD72" s="19"/>
      <c r="AE72" s="20"/>
      <c r="AF72" s="21"/>
      <c r="AG72" s="22">
        <f t="shared" si="1"/>
        <v>0</v>
      </c>
      <c r="AN72" s="211">
        <v>9</v>
      </c>
      <c r="AO72" s="211" t="s">
        <v>1783</v>
      </c>
      <c r="AP72" s="211" t="s">
        <v>33</v>
      </c>
      <c r="AQ72" s="211" t="s">
        <v>344</v>
      </c>
    </row>
    <row r="73" spans="1:43" ht="13">
      <c r="A73" s="17" t="s">
        <v>666</v>
      </c>
      <c r="B73" s="33" t="s">
        <v>92</v>
      </c>
      <c r="C73" s="19"/>
      <c r="D73" s="20"/>
      <c r="E73" s="21"/>
      <c r="F73" s="19"/>
      <c r="G73" s="20"/>
      <c r="H73" s="21"/>
      <c r="I73" s="19"/>
      <c r="J73" s="20"/>
      <c r="K73" s="21"/>
      <c r="L73" s="19"/>
      <c r="M73" s="20"/>
      <c r="N73" s="21"/>
      <c r="O73" s="19"/>
      <c r="P73" s="20"/>
      <c r="Q73" s="21"/>
      <c r="R73" s="19"/>
      <c r="S73" s="20"/>
      <c r="T73" s="21"/>
      <c r="U73" s="19"/>
      <c r="V73" s="20"/>
      <c r="W73" s="21"/>
      <c r="X73" s="19"/>
      <c r="Y73" s="20"/>
      <c r="Z73" s="21"/>
      <c r="AA73" s="19"/>
      <c r="AB73" s="20"/>
      <c r="AC73" s="21"/>
      <c r="AD73" s="19"/>
      <c r="AE73" s="20"/>
      <c r="AF73" s="21"/>
      <c r="AG73" s="22">
        <f t="shared" si="1"/>
        <v>0</v>
      </c>
      <c r="AN73" s="211">
        <v>15</v>
      </c>
      <c r="AO73" s="211" t="s">
        <v>1032</v>
      </c>
      <c r="AP73" s="211" t="s">
        <v>33</v>
      </c>
      <c r="AQ73" s="211" t="s">
        <v>344</v>
      </c>
    </row>
    <row r="74" spans="1:43">
      <c r="A74" s="17" t="s">
        <v>667</v>
      </c>
      <c r="B74" s="33" t="s">
        <v>23</v>
      </c>
      <c r="C74" s="19"/>
      <c r="D74" s="20"/>
      <c r="E74" s="21"/>
      <c r="F74" s="19"/>
      <c r="G74" s="20"/>
      <c r="H74" s="21"/>
      <c r="I74" s="19"/>
      <c r="J74" s="20"/>
      <c r="K74" s="21"/>
      <c r="L74" s="19"/>
      <c r="M74" s="20"/>
      <c r="N74" s="21"/>
      <c r="O74" s="19"/>
      <c r="P74" s="20"/>
      <c r="Q74" s="21"/>
      <c r="R74" s="19"/>
      <c r="S74" s="20"/>
      <c r="T74" s="21"/>
      <c r="U74" s="19"/>
      <c r="V74" s="20"/>
      <c r="W74" s="21"/>
      <c r="X74" s="19"/>
      <c r="Y74" s="20"/>
      <c r="Z74" s="21"/>
      <c r="AA74" s="19"/>
      <c r="AB74" s="20"/>
      <c r="AC74" s="21"/>
      <c r="AD74" s="19"/>
      <c r="AE74" s="20"/>
      <c r="AF74" s="21"/>
      <c r="AG74" s="22">
        <f t="shared" si="1"/>
        <v>0</v>
      </c>
      <c r="AN74" s="17">
        <v>28</v>
      </c>
      <c r="AO74" s="17" t="s">
        <v>1036</v>
      </c>
      <c r="AP74" s="17" t="s">
        <v>33</v>
      </c>
      <c r="AQ74" s="209" t="s">
        <v>343</v>
      </c>
    </row>
    <row r="75" spans="1:43" ht="13">
      <c r="A75" s="17" t="s">
        <v>668</v>
      </c>
      <c r="B75" s="33" t="s">
        <v>578</v>
      </c>
      <c r="C75" s="19"/>
      <c r="D75" s="20"/>
      <c r="E75" s="21"/>
      <c r="F75" s="19"/>
      <c r="G75" s="20"/>
      <c r="H75" s="21"/>
      <c r="I75" s="19"/>
      <c r="J75" s="20"/>
      <c r="K75" s="21"/>
      <c r="L75" s="19"/>
      <c r="M75" s="20"/>
      <c r="N75" s="21"/>
      <c r="O75" s="19"/>
      <c r="P75" s="20"/>
      <c r="Q75" s="21"/>
      <c r="R75" s="19"/>
      <c r="S75" s="20"/>
      <c r="T75" s="21"/>
      <c r="U75" s="19"/>
      <c r="V75" s="20"/>
      <c r="W75" s="21"/>
      <c r="X75" s="19"/>
      <c r="Y75" s="20"/>
      <c r="Z75" s="21"/>
      <c r="AA75" s="19"/>
      <c r="AB75" s="20"/>
      <c r="AC75" s="21"/>
      <c r="AD75" s="19"/>
      <c r="AE75" s="20"/>
      <c r="AF75" s="21"/>
      <c r="AG75" s="22">
        <f t="shared" si="1"/>
        <v>0</v>
      </c>
      <c r="AN75" s="211">
        <v>15</v>
      </c>
      <c r="AO75" s="211" t="s">
        <v>1731</v>
      </c>
      <c r="AP75" s="211" t="s">
        <v>33</v>
      </c>
      <c r="AQ75" s="211" t="s">
        <v>342</v>
      </c>
    </row>
    <row r="76" spans="1:43" ht="13">
      <c r="A76" s="17" t="s">
        <v>669</v>
      </c>
      <c r="B76" s="33" t="s">
        <v>93</v>
      </c>
      <c r="C76" s="19"/>
      <c r="D76" s="20"/>
      <c r="E76" s="21"/>
      <c r="F76" s="19"/>
      <c r="G76" s="20"/>
      <c r="H76" s="21"/>
      <c r="I76" s="19"/>
      <c r="J76" s="20"/>
      <c r="K76" s="21"/>
      <c r="L76" s="19"/>
      <c r="M76" s="20"/>
      <c r="N76" s="21"/>
      <c r="O76" s="19"/>
      <c r="P76" s="20"/>
      <c r="Q76" s="21"/>
      <c r="R76" s="19"/>
      <c r="S76" s="20"/>
      <c r="T76" s="21"/>
      <c r="U76" s="19"/>
      <c r="V76" s="20"/>
      <c r="W76" s="21"/>
      <c r="X76" s="19"/>
      <c r="Y76" s="20"/>
      <c r="Z76" s="21"/>
      <c r="AA76" s="19"/>
      <c r="AB76" s="20"/>
      <c r="AC76" s="21"/>
      <c r="AD76" s="19"/>
      <c r="AE76" s="20"/>
      <c r="AF76" s="21"/>
      <c r="AG76" s="22">
        <f t="shared" si="1"/>
        <v>0</v>
      </c>
      <c r="AH76" s="23">
        <f>SUM(AN69:AN76)</f>
        <v>123</v>
      </c>
      <c r="AN76" s="211">
        <v>24</v>
      </c>
      <c r="AO76" s="211" t="s">
        <v>1805</v>
      </c>
      <c r="AP76" s="211" t="s">
        <v>33</v>
      </c>
      <c r="AQ76" s="211" t="s">
        <v>335</v>
      </c>
    </row>
    <row r="77" spans="1:43" ht="13">
      <c r="A77" s="17" t="s">
        <v>670</v>
      </c>
      <c r="B77" s="33" t="s">
        <v>94</v>
      </c>
      <c r="C77" s="19"/>
      <c r="D77" s="20"/>
      <c r="E77" s="21"/>
      <c r="F77" s="19"/>
      <c r="G77" s="20"/>
      <c r="H77" s="21"/>
      <c r="I77" s="19"/>
      <c r="J77" s="20"/>
      <c r="K77" s="21"/>
      <c r="L77" s="19"/>
      <c r="M77" s="20"/>
      <c r="N77" s="21"/>
      <c r="O77" s="19"/>
      <c r="P77" s="20"/>
      <c r="Q77" s="21"/>
      <c r="R77" s="19"/>
      <c r="S77" s="20"/>
      <c r="T77" s="21"/>
      <c r="U77" s="19"/>
      <c r="V77" s="20"/>
      <c r="W77" s="21"/>
      <c r="X77" s="19"/>
      <c r="Y77" s="20"/>
      <c r="Z77" s="21"/>
      <c r="AA77" s="19"/>
      <c r="AB77" s="20"/>
      <c r="AC77" s="21"/>
      <c r="AD77" s="19"/>
      <c r="AE77" s="20"/>
      <c r="AF77" s="21"/>
      <c r="AG77" s="22">
        <f t="shared" si="1"/>
        <v>0</v>
      </c>
      <c r="AN77" s="211">
        <v>9</v>
      </c>
      <c r="AO77" s="211" t="s">
        <v>1796</v>
      </c>
      <c r="AP77" s="211" t="s">
        <v>15</v>
      </c>
      <c r="AQ77" s="211" t="s">
        <v>336</v>
      </c>
    </row>
    <row r="78" spans="1:43" ht="13">
      <c r="A78" s="17" t="s">
        <v>671</v>
      </c>
      <c r="B78" s="33" t="s">
        <v>672</v>
      </c>
      <c r="C78" s="19"/>
      <c r="D78" s="20"/>
      <c r="E78" s="21"/>
      <c r="F78" s="19"/>
      <c r="G78" s="20"/>
      <c r="H78" s="21"/>
      <c r="I78" s="19"/>
      <c r="J78" s="20"/>
      <c r="K78" s="21"/>
      <c r="L78" s="19"/>
      <c r="M78" s="20"/>
      <c r="N78" s="21"/>
      <c r="O78" s="19"/>
      <c r="P78" s="20"/>
      <c r="Q78" s="21"/>
      <c r="R78" s="19"/>
      <c r="S78" s="20"/>
      <c r="T78" s="21"/>
      <c r="U78" s="19"/>
      <c r="V78" s="20"/>
      <c r="W78" s="21"/>
      <c r="X78" s="19"/>
      <c r="Y78" s="20"/>
      <c r="Z78" s="21"/>
      <c r="AA78" s="19"/>
      <c r="AB78" s="20"/>
      <c r="AC78" s="21"/>
      <c r="AD78" s="19"/>
      <c r="AE78" s="20"/>
      <c r="AF78" s="21"/>
      <c r="AG78" s="22">
        <f t="shared" si="1"/>
        <v>0</v>
      </c>
      <c r="AH78" s="23">
        <v>31</v>
      </c>
      <c r="AN78" s="211">
        <v>22</v>
      </c>
      <c r="AO78" s="211" t="s">
        <v>1029</v>
      </c>
      <c r="AP78" s="211" t="s">
        <v>15</v>
      </c>
      <c r="AQ78" s="211" t="s">
        <v>344</v>
      </c>
    </row>
    <row r="79" spans="1:43" ht="13">
      <c r="A79" s="17" t="s">
        <v>673</v>
      </c>
      <c r="B79" s="33" t="s">
        <v>95</v>
      </c>
      <c r="C79" s="19"/>
      <c r="D79" s="20"/>
      <c r="E79" s="21"/>
      <c r="F79" s="19"/>
      <c r="G79" s="20"/>
      <c r="H79" s="21"/>
      <c r="I79" s="19"/>
      <c r="J79" s="20"/>
      <c r="K79" s="21"/>
      <c r="L79" s="19"/>
      <c r="M79" s="20"/>
      <c r="N79" s="21"/>
      <c r="O79" s="38"/>
      <c r="P79" s="20"/>
      <c r="Q79" s="21"/>
      <c r="R79" s="19"/>
      <c r="S79" s="20"/>
      <c r="T79" s="21"/>
      <c r="U79" s="19"/>
      <c r="V79" s="20"/>
      <c r="W79" s="21"/>
      <c r="X79" s="19"/>
      <c r="Y79" s="20"/>
      <c r="Z79" s="21"/>
      <c r="AA79" s="19"/>
      <c r="AB79" s="20"/>
      <c r="AC79" s="21"/>
      <c r="AD79" s="19"/>
      <c r="AE79" s="20"/>
      <c r="AF79" s="21"/>
      <c r="AG79" s="22">
        <f t="shared" si="1"/>
        <v>0</v>
      </c>
      <c r="AH79" s="40"/>
      <c r="AN79" s="211">
        <v>5</v>
      </c>
      <c r="AO79" s="211" t="s">
        <v>1030</v>
      </c>
      <c r="AP79" s="211" t="s">
        <v>220</v>
      </c>
      <c r="AQ79" s="211" t="s">
        <v>344</v>
      </c>
    </row>
    <row r="80" spans="1:43" ht="13">
      <c r="A80" s="17" t="s">
        <v>674</v>
      </c>
      <c r="B80" s="33" t="s">
        <v>96</v>
      </c>
      <c r="C80" s="19"/>
      <c r="D80" s="20"/>
      <c r="E80" s="21"/>
      <c r="F80" s="19"/>
      <c r="G80" s="20"/>
      <c r="H80" s="21"/>
      <c r="I80" s="19"/>
      <c r="J80" s="20"/>
      <c r="K80" s="21"/>
      <c r="L80" s="19"/>
      <c r="M80" s="20"/>
      <c r="N80" s="21"/>
      <c r="O80" s="19"/>
      <c r="P80" s="20"/>
      <c r="Q80" s="21"/>
      <c r="R80" s="19"/>
      <c r="S80" s="20"/>
      <c r="T80" s="21"/>
      <c r="U80" s="19"/>
      <c r="V80" s="20"/>
      <c r="W80" s="21"/>
      <c r="X80" s="19"/>
      <c r="Y80" s="20"/>
      <c r="Z80" s="21"/>
      <c r="AA80" s="19"/>
      <c r="AB80" s="20"/>
      <c r="AC80" s="21"/>
      <c r="AD80" s="19"/>
      <c r="AE80" s="20"/>
      <c r="AF80" s="21"/>
      <c r="AG80" s="22">
        <f t="shared" si="1"/>
        <v>0</v>
      </c>
      <c r="AN80" s="211">
        <v>9</v>
      </c>
      <c r="AO80" s="211" t="s">
        <v>1187</v>
      </c>
      <c r="AP80" s="211" t="s">
        <v>220</v>
      </c>
      <c r="AQ80" s="211" t="s">
        <v>344</v>
      </c>
    </row>
    <row r="81" spans="1:43" ht="13">
      <c r="A81" s="17" t="s">
        <v>675</v>
      </c>
      <c r="B81" s="33" t="s">
        <v>676</v>
      </c>
      <c r="C81" s="19"/>
      <c r="D81" s="20"/>
      <c r="E81" s="21"/>
      <c r="F81" s="19"/>
      <c r="G81" s="20"/>
      <c r="H81" s="21"/>
      <c r="I81" s="19"/>
      <c r="J81" s="20"/>
      <c r="K81" s="21"/>
      <c r="L81" s="19"/>
      <c r="M81" s="20"/>
      <c r="N81" s="21"/>
      <c r="O81" s="19"/>
      <c r="P81" s="20"/>
      <c r="Q81" s="21"/>
      <c r="R81" s="19"/>
      <c r="S81" s="20"/>
      <c r="T81" s="21"/>
      <c r="U81" s="19"/>
      <c r="V81" s="20"/>
      <c r="W81" s="21"/>
      <c r="X81" s="19"/>
      <c r="Y81" s="20"/>
      <c r="Z81" s="21"/>
      <c r="AA81" s="19"/>
      <c r="AB81" s="20"/>
      <c r="AC81" s="21"/>
      <c r="AD81" s="19"/>
      <c r="AE81" s="20"/>
      <c r="AF81" s="21"/>
      <c r="AG81" s="22">
        <f t="shared" si="1"/>
        <v>0</v>
      </c>
      <c r="AH81" s="23">
        <v>36</v>
      </c>
      <c r="AN81" s="211">
        <v>22</v>
      </c>
      <c r="AO81" s="211" t="s">
        <v>1799</v>
      </c>
      <c r="AP81" s="211" t="s">
        <v>220</v>
      </c>
      <c r="AQ81" s="211" t="s">
        <v>340</v>
      </c>
    </row>
    <row r="82" spans="1:43" ht="13">
      <c r="A82" s="17" t="s">
        <v>677</v>
      </c>
      <c r="B82" s="33" t="s">
        <v>97</v>
      </c>
      <c r="C82" s="19"/>
      <c r="D82" s="20"/>
      <c r="E82" s="21"/>
      <c r="F82" s="19"/>
      <c r="G82" s="20"/>
      <c r="H82" s="21"/>
      <c r="I82" s="19"/>
      <c r="J82" s="20"/>
      <c r="K82" s="21"/>
      <c r="L82" s="19"/>
      <c r="M82" s="20"/>
      <c r="N82" s="21"/>
      <c r="O82" s="19"/>
      <c r="P82" s="20"/>
      <c r="Q82" s="21"/>
      <c r="R82" s="19"/>
      <c r="S82" s="20"/>
      <c r="T82" s="21"/>
      <c r="U82" s="19"/>
      <c r="V82" s="20"/>
      <c r="W82" s="21"/>
      <c r="X82" s="19"/>
      <c r="Y82" s="20"/>
      <c r="Z82" s="21"/>
      <c r="AA82" s="19"/>
      <c r="AB82" s="20"/>
      <c r="AC82" s="21"/>
      <c r="AD82" s="19"/>
      <c r="AE82" s="20"/>
      <c r="AF82" s="21"/>
      <c r="AG82" s="22">
        <f t="shared" si="1"/>
        <v>0</v>
      </c>
      <c r="AN82" s="211">
        <v>22</v>
      </c>
      <c r="AO82" s="211" t="s">
        <v>1743</v>
      </c>
      <c r="AP82" s="211" t="s">
        <v>224</v>
      </c>
      <c r="AQ82" s="211" t="s">
        <v>341</v>
      </c>
    </row>
    <row r="83" spans="1:43" ht="13">
      <c r="A83" s="17" t="s">
        <v>678</v>
      </c>
      <c r="B83" s="33" t="s">
        <v>98</v>
      </c>
      <c r="C83" s="19"/>
      <c r="D83" s="20"/>
      <c r="E83" s="21"/>
      <c r="F83" s="19"/>
      <c r="G83" s="20"/>
      <c r="H83" s="21"/>
      <c r="I83" s="19"/>
      <c r="J83" s="20"/>
      <c r="K83" s="21"/>
      <c r="L83" s="19"/>
      <c r="M83" s="20"/>
      <c r="N83" s="21"/>
      <c r="O83" s="19"/>
      <c r="P83" s="20"/>
      <c r="Q83" s="21"/>
      <c r="R83" s="19"/>
      <c r="S83" s="20"/>
      <c r="T83" s="21"/>
      <c r="U83" s="19"/>
      <c r="V83" s="20"/>
      <c r="W83" s="21"/>
      <c r="X83" s="19"/>
      <c r="Y83" s="20"/>
      <c r="Z83" s="21"/>
      <c r="AA83" s="19"/>
      <c r="AB83" s="20"/>
      <c r="AC83" s="21"/>
      <c r="AD83" s="19"/>
      <c r="AE83" s="20"/>
      <c r="AF83" s="21"/>
      <c r="AG83" s="22">
        <f t="shared" si="1"/>
        <v>0</v>
      </c>
      <c r="AH83" s="23">
        <v>31</v>
      </c>
      <c r="AN83" s="211">
        <v>9</v>
      </c>
      <c r="AO83" s="211" t="s">
        <v>1803</v>
      </c>
      <c r="AP83" s="211" t="s">
        <v>224</v>
      </c>
      <c r="AQ83" s="211" t="s">
        <v>340</v>
      </c>
    </row>
    <row r="84" spans="1:43" ht="13">
      <c r="A84" s="17" t="s">
        <v>679</v>
      </c>
      <c r="B84" s="33" t="s">
        <v>99</v>
      </c>
      <c r="C84" s="19"/>
      <c r="D84" s="20"/>
      <c r="E84" s="21"/>
      <c r="F84" s="19"/>
      <c r="G84" s="20"/>
      <c r="H84" s="21"/>
      <c r="I84" s="19"/>
      <c r="J84" s="20"/>
      <c r="K84" s="21"/>
      <c r="L84" s="19"/>
      <c r="M84" s="20"/>
      <c r="N84" s="21"/>
      <c r="O84" s="19"/>
      <c r="P84" s="20"/>
      <c r="Q84" s="21"/>
      <c r="R84" s="19"/>
      <c r="S84" s="20"/>
      <c r="T84" s="21"/>
      <c r="U84" s="19"/>
      <c r="V84" s="20"/>
      <c r="W84" s="21"/>
      <c r="X84" s="19"/>
      <c r="Y84" s="20"/>
      <c r="Z84" s="21"/>
      <c r="AA84" s="19"/>
      <c r="AB84" s="20"/>
      <c r="AC84" s="21"/>
      <c r="AD84" s="19"/>
      <c r="AE84" s="20"/>
      <c r="AF84" s="21"/>
      <c r="AG84" s="22">
        <f t="shared" si="1"/>
        <v>0</v>
      </c>
      <c r="AH84" s="23">
        <v>9</v>
      </c>
      <c r="AN84" s="211">
        <v>9</v>
      </c>
      <c r="AO84" s="211" t="s">
        <v>1802</v>
      </c>
      <c r="AP84" s="211" t="s">
        <v>227</v>
      </c>
      <c r="AQ84" s="211" t="s">
        <v>340</v>
      </c>
    </row>
    <row r="85" spans="1:43" ht="13">
      <c r="A85" s="17" t="s">
        <v>680</v>
      </c>
      <c r="B85" s="33" t="s">
        <v>100</v>
      </c>
      <c r="C85" s="19"/>
      <c r="D85" s="20"/>
      <c r="E85" s="21"/>
      <c r="F85" s="19"/>
      <c r="G85" s="20"/>
      <c r="H85" s="21"/>
      <c r="I85" s="19"/>
      <c r="J85" s="20"/>
      <c r="K85" s="21"/>
      <c r="L85" s="19"/>
      <c r="M85" s="20"/>
      <c r="N85" s="21"/>
      <c r="O85" s="19"/>
      <c r="P85" s="20"/>
      <c r="Q85" s="21"/>
      <c r="R85" s="19"/>
      <c r="S85" s="20"/>
      <c r="T85" s="21"/>
      <c r="U85" s="19"/>
      <c r="V85" s="20"/>
      <c r="W85" s="21"/>
      <c r="X85" s="19"/>
      <c r="Y85" s="20"/>
      <c r="Z85" s="21"/>
      <c r="AA85" s="19"/>
      <c r="AB85" s="20"/>
      <c r="AC85" s="21"/>
      <c r="AD85" s="19"/>
      <c r="AE85" s="20"/>
      <c r="AF85" s="21"/>
      <c r="AG85" s="22">
        <f t="shared" si="1"/>
        <v>0</v>
      </c>
      <c r="AH85" s="23">
        <v>5</v>
      </c>
      <c r="AN85" s="211">
        <v>5</v>
      </c>
      <c r="AO85" s="211" t="s">
        <v>1762</v>
      </c>
      <c r="AP85" s="211" t="s">
        <v>1</v>
      </c>
      <c r="AQ85" s="211" t="s">
        <v>340</v>
      </c>
    </row>
    <row r="86" spans="1:43" ht="13">
      <c r="A86" s="17" t="s">
        <v>681</v>
      </c>
      <c r="B86" s="33" t="s">
        <v>101</v>
      </c>
      <c r="C86" s="19"/>
      <c r="D86" s="20"/>
      <c r="E86" s="21"/>
      <c r="F86" s="19"/>
      <c r="G86" s="20"/>
      <c r="H86" s="21"/>
      <c r="I86" s="19"/>
      <c r="J86" s="20"/>
      <c r="K86" s="21"/>
      <c r="L86" s="19"/>
      <c r="M86" s="20"/>
      <c r="N86" s="21"/>
      <c r="O86" s="19"/>
      <c r="P86" s="20"/>
      <c r="Q86" s="21"/>
      <c r="R86" s="19"/>
      <c r="S86" s="20"/>
      <c r="T86" s="21"/>
      <c r="U86" s="19"/>
      <c r="V86" s="20"/>
      <c r="W86" s="21"/>
      <c r="X86" s="19"/>
      <c r="Y86" s="20"/>
      <c r="Z86" s="21"/>
      <c r="AA86" s="19"/>
      <c r="AB86" s="20"/>
      <c r="AC86" s="21"/>
      <c r="AD86" s="19"/>
      <c r="AE86" s="20"/>
      <c r="AF86" s="21"/>
      <c r="AG86" s="22">
        <f t="shared" si="1"/>
        <v>0</v>
      </c>
      <c r="AN86" s="211">
        <v>15</v>
      </c>
      <c r="AO86" s="211" t="s">
        <v>1186</v>
      </c>
      <c r="AP86" s="211" t="s">
        <v>14</v>
      </c>
      <c r="AQ86" s="211" t="s">
        <v>344</v>
      </c>
    </row>
    <row r="87" spans="1:43">
      <c r="A87" s="17" t="s">
        <v>682</v>
      </c>
      <c r="B87" s="33" t="s">
        <v>102</v>
      </c>
      <c r="C87" s="19"/>
      <c r="D87" s="20"/>
      <c r="E87" s="21"/>
      <c r="F87" s="19"/>
      <c r="G87" s="20"/>
      <c r="H87" s="21"/>
      <c r="I87" s="19"/>
      <c r="J87" s="20"/>
      <c r="K87" s="21"/>
      <c r="L87" s="19"/>
      <c r="M87" s="20"/>
      <c r="N87" s="21"/>
      <c r="O87" s="19"/>
      <c r="P87" s="20"/>
      <c r="Q87" s="21"/>
      <c r="R87" s="19"/>
      <c r="S87" s="20"/>
      <c r="T87" s="21"/>
      <c r="U87" s="19"/>
      <c r="V87" s="20"/>
      <c r="W87" s="21"/>
      <c r="X87" s="19"/>
      <c r="Y87" s="20"/>
      <c r="Z87" s="21"/>
      <c r="AA87" s="19"/>
      <c r="AB87" s="20"/>
      <c r="AC87" s="21"/>
      <c r="AD87" s="19"/>
      <c r="AE87" s="20"/>
      <c r="AF87" s="21"/>
      <c r="AG87" s="22">
        <f t="shared" si="1"/>
        <v>0</v>
      </c>
      <c r="AN87" s="17">
        <v>9</v>
      </c>
      <c r="AO87" s="17" t="s">
        <v>1183</v>
      </c>
      <c r="AP87" s="17" t="s">
        <v>14</v>
      </c>
      <c r="AQ87" s="209" t="s">
        <v>343</v>
      </c>
    </row>
    <row r="88" spans="1:43">
      <c r="A88" s="17" t="s">
        <v>683</v>
      </c>
      <c r="B88" s="33" t="s">
        <v>103</v>
      </c>
      <c r="C88" s="19"/>
      <c r="D88" s="20"/>
      <c r="E88" s="21"/>
      <c r="F88" s="19"/>
      <c r="G88" s="20"/>
      <c r="H88" s="21"/>
      <c r="I88" s="19"/>
      <c r="J88" s="20"/>
      <c r="K88" s="21"/>
      <c r="L88" s="19"/>
      <c r="M88" s="20"/>
      <c r="N88" s="21"/>
      <c r="O88" s="19"/>
      <c r="P88" s="20"/>
      <c r="Q88" s="21"/>
      <c r="R88" s="19"/>
      <c r="S88" s="20"/>
      <c r="T88" s="21"/>
      <c r="U88" s="19"/>
      <c r="V88" s="20"/>
      <c r="W88" s="21"/>
      <c r="X88" s="19"/>
      <c r="Y88" s="20"/>
      <c r="Z88" s="21"/>
      <c r="AA88" s="19"/>
      <c r="AB88" s="20"/>
      <c r="AC88" s="21"/>
      <c r="AD88" s="19"/>
      <c r="AE88" s="20"/>
      <c r="AF88" s="21"/>
      <c r="AG88" s="22">
        <f t="shared" si="1"/>
        <v>0</v>
      </c>
      <c r="AN88" s="17">
        <v>9</v>
      </c>
      <c r="AO88" s="17" t="s">
        <v>1780</v>
      </c>
      <c r="AP88" s="17" t="s">
        <v>14</v>
      </c>
      <c r="AQ88" s="209" t="s">
        <v>343</v>
      </c>
    </row>
    <row r="89" spans="1:43">
      <c r="A89" s="17" t="s">
        <v>684</v>
      </c>
      <c r="B89" s="33" t="s">
        <v>104</v>
      </c>
      <c r="C89" s="19"/>
      <c r="D89" s="20"/>
      <c r="E89" s="21"/>
      <c r="F89" s="19"/>
      <c r="G89" s="20"/>
      <c r="H89" s="21"/>
      <c r="I89" s="19"/>
      <c r="J89" s="20"/>
      <c r="K89" s="21"/>
      <c r="L89" s="19"/>
      <c r="M89" s="20"/>
      <c r="N89" s="21"/>
      <c r="O89" s="19"/>
      <c r="P89" s="20"/>
      <c r="Q89" s="21"/>
      <c r="R89" s="19"/>
      <c r="S89" s="20"/>
      <c r="T89" s="21"/>
      <c r="U89" s="19"/>
      <c r="V89" s="20"/>
      <c r="W89" s="21"/>
      <c r="X89" s="19"/>
      <c r="Y89" s="20"/>
      <c r="Z89" s="21"/>
      <c r="AA89" s="19"/>
      <c r="AB89" s="20"/>
      <c r="AC89" s="21"/>
      <c r="AD89" s="19"/>
      <c r="AE89" s="20"/>
      <c r="AF89" s="21"/>
      <c r="AG89" s="22">
        <f t="shared" si="1"/>
        <v>0</v>
      </c>
      <c r="AN89" s="17">
        <v>15</v>
      </c>
      <c r="AO89" s="17" t="s">
        <v>566</v>
      </c>
      <c r="AP89" s="17" t="s">
        <v>14</v>
      </c>
      <c r="AQ89" s="209" t="s">
        <v>343</v>
      </c>
    </row>
    <row r="90" spans="1:43">
      <c r="A90" s="17" t="s">
        <v>685</v>
      </c>
      <c r="B90" s="33" t="s">
        <v>105</v>
      </c>
      <c r="C90" s="19"/>
      <c r="D90" s="20"/>
      <c r="E90" s="21"/>
      <c r="F90" s="19"/>
      <c r="G90" s="20"/>
      <c r="H90" s="21"/>
      <c r="I90" s="19"/>
      <c r="J90" s="20"/>
      <c r="K90" s="21"/>
      <c r="L90" s="19"/>
      <c r="M90" s="20"/>
      <c r="N90" s="21"/>
      <c r="O90" s="19"/>
      <c r="P90" s="20"/>
      <c r="Q90" s="21"/>
      <c r="R90" s="19"/>
      <c r="S90" s="20"/>
      <c r="T90" s="21"/>
      <c r="U90" s="19"/>
      <c r="V90" s="20"/>
      <c r="W90" s="21"/>
      <c r="X90" s="19"/>
      <c r="Y90" s="20"/>
      <c r="Z90" s="21"/>
      <c r="AA90" s="19"/>
      <c r="AB90" s="20"/>
      <c r="AC90" s="21"/>
      <c r="AD90" s="19"/>
      <c r="AE90" s="20"/>
      <c r="AF90" s="21"/>
      <c r="AG90" s="22">
        <f t="shared" si="1"/>
        <v>0</v>
      </c>
      <c r="AN90" s="17">
        <v>15</v>
      </c>
      <c r="AO90" s="17" t="s">
        <v>1778</v>
      </c>
      <c r="AP90" s="17" t="s">
        <v>14</v>
      </c>
      <c r="AQ90" s="209" t="s">
        <v>343</v>
      </c>
    </row>
    <row r="91" spans="1:43">
      <c r="A91" s="17" t="s">
        <v>686</v>
      </c>
      <c r="B91" s="33" t="s">
        <v>106</v>
      </c>
      <c r="C91" s="19"/>
      <c r="D91" s="20"/>
      <c r="E91" s="21"/>
      <c r="F91" s="19"/>
      <c r="G91" s="20"/>
      <c r="H91" s="21"/>
      <c r="I91" s="19"/>
      <c r="J91" s="20"/>
      <c r="K91" s="21"/>
      <c r="L91" s="19"/>
      <c r="M91" s="20"/>
      <c r="N91" s="21"/>
      <c r="O91" s="19"/>
      <c r="P91" s="20"/>
      <c r="Q91" s="21"/>
      <c r="R91" s="19"/>
      <c r="S91" s="20"/>
      <c r="T91" s="21"/>
      <c r="U91" s="19"/>
      <c r="V91" s="20"/>
      <c r="W91" s="21"/>
      <c r="X91" s="19"/>
      <c r="Y91" s="20"/>
      <c r="Z91" s="21"/>
      <c r="AA91" s="19"/>
      <c r="AB91" s="20"/>
      <c r="AC91" s="21"/>
      <c r="AD91" s="19"/>
      <c r="AE91" s="20"/>
      <c r="AF91" s="21"/>
      <c r="AG91" s="22">
        <f t="shared" si="1"/>
        <v>0</v>
      </c>
      <c r="AN91" s="17">
        <v>32</v>
      </c>
      <c r="AO91" s="17" t="s">
        <v>404</v>
      </c>
      <c r="AP91" s="17" t="s">
        <v>14</v>
      </c>
      <c r="AQ91" s="209" t="s">
        <v>343</v>
      </c>
    </row>
    <row r="92" spans="1:43" ht="13">
      <c r="A92" s="17" t="s">
        <v>687</v>
      </c>
      <c r="B92" s="33" t="s">
        <v>107</v>
      </c>
      <c r="C92" s="19"/>
      <c r="D92" s="20"/>
      <c r="E92" s="21"/>
      <c r="F92" s="19"/>
      <c r="G92" s="20"/>
      <c r="H92" s="21"/>
      <c r="I92" s="19"/>
      <c r="J92" s="20"/>
      <c r="K92" s="21"/>
      <c r="L92" s="19"/>
      <c r="M92" s="20"/>
      <c r="N92" s="21"/>
      <c r="O92" s="19"/>
      <c r="P92" s="20"/>
      <c r="Q92" s="21"/>
      <c r="R92" s="19"/>
      <c r="S92" s="20"/>
      <c r="T92" s="21"/>
      <c r="U92" s="19"/>
      <c r="V92" s="20"/>
      <c r="W92" s="21"/>
      <c r="X92" s="19"/>
      <c r="Y92" s="20"/>
      <c r="Z92" s="21"/>
      <c r="AA92" s="19"/>
      <c r="AB92" s="20"/>
      <c r="AC92" s="21"/>
      <c r="AD92" s="19"/>
      <c r="AE92" s="20"/>
      <c r="AF92" s="21"/>
      <c r="AG92" s="22">
        <f t="shared" si="1"/>
        <v>0</v>
      </c>
      <c r="AN92" s="211">
        <v>28</v>
      </c>
      <c r="AO92" s="212" t="s">
        <v>1046</v>
      </c>
      <c r="AP92" s="211" t="s">
        <v>14</v>
      </c>
      <c r="AQ92" s="211" t="s">
        <v>337</v>
      </c>
    </row>
    <row r="93" spans="1:43" ht="13">
      <c r="A93" s="17" t="s">
        <v>688</v>
      </c>
      <c r="B93" s="33" t="s">
        <v>108</v>
      </c>
      <c r="C93" s="19"/>
      <c r="D93" s="20"/>
      <c r="E93" s="21"/>
      <c r="F93" s="19"/>
      <c r="G93" s="20"/>
      <c r="H93" s="21"/>
      <c r="I93" s="19"/>
      <c r="J93" s="20"/>
      <c r="K93" s="21"/>
      <c r="L93" s="19"/>
      <c r="M93" s="20"/>
      <c r="N93" s="21"/>
      <c r="O93" s="19"/>
      <c r="P93" s="20"/>
      <c r="Q93" s="21"/>
      <c r="R93" s="19"/>
      <c r="S93" s="20"/>
      <c r="T93" s="21"/>
      <c r="U93" s="19"/>
      <c r="V93" s="20"/>
      <c r="W93" s="21"/>
      <c r="X93" s="19"/>
      <c r="Y93" s="20"/>
      <c r="Z93" s="21"/>
      <c r="AA93" s="19"/>
      <c r="AB93" s="20"/>
      <c r="AC93" s="21"/>
      <c r="AD93" s="19"/>
      <c r="AE93" s="20"/>
      <c r="AF93" s="21"/>
      <c r="AG93" s="22">
        <f t="shared" si="1"/>
        <v>0</v>
      </c>
      <c r="AN93" s="211">
        <v>22</v>
      </c>
      <c r="AO93" s="212" t="s">
        <v>1188</v>
      </c>
      <c r="AP93" s="211" t="s">
        <v>14</v>
      </c>
      <c r="AQ93" s="211" t="s">
        <v>342</v>
      </c>
    </row>
    <row r="94" spans="1:43" ht="13">
      <c r="A94" s="17" t="s">
        <v>689</v>
      </c>
      <c r="B94" s="33" t="s">
        <v>109</v>
      </c>
      <c r="C94" s="19"/>
      <c r="D94" s="20"/>
      <c r="E94" s="21"/>
      <c r="F94" s="19"/>
      <c r="G94" s="20"/>
      <c r="H94" s="21"/>
      <c r="I94" s="19"/>
      <c r="J94" s="20"/>
      <c r="K94" s="21"/>
      <c r="L94" s="19"/>
      <c r="M94" s="20"/>
      <c r="N94" s="21"/>
      <c r="O94" s="19"/>
      <c r="P94" s="20"/>
      <c r="Q94" s="21"/>
      <c r="R94" s="19"/>
      <c r="S94" s="20"/>
      <c r="T94" s="21"/>
      <c r="U94" s="19"/>
      <c r="V94" s="20"/>
      <c r="W94" s="21"/>
      <c r="X94" s="19"/>
      <c r="Y94" s="20"/>
      <c r="Z94" s="21"/>
      <c r="AA94" s="19"/>
      <c r="AB94" s="20"/>
      <c r="AC94" s="21"/>
      <c r="AD94" s="19"/>
      <c r="AE94" s="20"/>
      <c r="AF94" s="21"/>
      <c r="AG94" s="22">
        <f t="shared" si="1"/>
        <v>0</v>
      </c>
      <c r="AH94" s="23">
        <f>SUM(AN86:AN94)</f>
        <v>177</v>
      </c>
      <c r="AN94" s="211">
        <v>32</v>
      </c>
      <c r="AO94" s="212" t="s">
        <v>1090</v>
      </c>
      <c r="AP94" s="211" t="s">
        <v>14</v>
      </c>
      <c r="AQ94" s="211" t="s">
        <v>342</v>
      </c>
    </row>
    <row r="95" spans="1:43" ht="13">
      <c r="A95" s="17" t="s">
        <v>690</v>
      </c>
      <c r="B95" s="33" t="s">
        <v>110</v>
      </c>
      <c r="C95" s="19"/>
      <c r="D95" s="20"/>
      <c r="E95" s="21"/>
      <c r="F95" s="38"/>
      <c r="G95" s="20"/>
      <c r="H95" s="21"/>
      <c r="I95" s="19"/>
      <c r="J95" s="20"/>
      <c r="K95" s="21"/>
      <c r="L95" s="19"/>
      <c r="M95" s="20"/>
      <c r="N95" s="21"/>
      <c r="O95" s="19"/>
      <c r="P95" s="20"/>
      <c r="Q95" s="21"/>
      <c r="R95" s="19"/>
      <c r="S95" s="20"/>
      <c r="T95" s="21"/>
      <c r="U95" s="19"/>
      <c r="V95" s="20"/>
      <c r="W95" s="21"/>
      <c r="X95" s="19"/>
      <c r="Y95" s="20"/>
      <c r="Z95" s="21"/>
      <c r="AA95" s="19"/>
      <c r="AB95" s="20"/>
      <c r="AC95" s="21"/>
      <c r="AD95" s="19"/>
      <c r="AE95" s="20"/>
      <c r="AF95" s="21"/>
      <c r="AG95" s="22">
        <f t="shared" si="1"/>
        <v>0</v>
      </c>
      <c r="AH95" s="37">
        <v>5</v>
      </c>
      <c r="AN95" s="211">
        <v>5</v>
      </c>
      <c r="AO95" s="211" t="s">
        <v>1795</v>
      </c>
      <c r="AP95" s="211" t="s">
        <v>250</v>
      </c>
      <c r="AQ95" s="211" t="s">
        <v>341</v>
      </c>
    </row>
    <row r="96" spans="1:43" ht="13">
      <c r="A96" s="17" t="s">
        <v>691</v>
      </c>
      <c r="B96" s="33" t="s">
        <v>539</v>
      </c>
      <c r="C96" s="19"/>
      <c r="D96" s="20"/>
      <c r="E96" s="21"/>
      <c r="F96" s="19"/>
      <c r="G96" s="20"/>
      <c r="H96" s="21"/>
      <c r="I96" s="19"/>
      <c r="J96" s="20"/>
      <c r="K96" s="21"/>
      <c r="L96" s="19"/>
      <c r="M96" s="20"/>
      <c r="N96" s="21"/>
      <c r="O96" s="19"/>
      <c r="P96" s="20"/>
      <c r="Q96" s="21"/>
      <c r="R96" s="19"/>
      <c r="S96" s="20"/>
      <c r="T96" s="21"/>
      <c r="U96" s="19"/>
      <c r="V96" s="20"/>
      <c r="W96" s="21"/>
      <c r="X96" s="19"/>
      <c r="Y96" s="20"/>
      <c r="Z96" s="21"/>
      <c r="AA96" s="19"/>
      <c r="AB96" s="20"/>
      <c r="AC96" s="21"/>
      <c r="AD96" s="19"/>
      <c r="AE96" s="20"/>
      <c r="AF96" s="21"/>
      <c r="AG96" s="22">
        <f t="shared" si="1"/>
        <v>0</v>
      </c>
      <c r="AH96" s="23">
        <v>5</v>
      </c>
      <c r="AN96" s="211">
        <v>5</v>
      </c>
      <c r="AO96" s="211" t="s">
        <v>1785</v>
      </c>
      <c r="AP96" s="211" t="s">
        <v>265</v>
      </c>
      <c r="AQ96" s="211" t="s">
        <v>344</v>
      </c>
    </row>
    <row r="97" spans="1:43" ht="13">
      <c r="A97" s="17" t="s">
        <v>692</v>
      </c>
      <c r="B97" s="33" t="s">
        <v>111</v>
      </c>
      <c r="C97" s="19"/>
      <c r="D97" s="20"/>
      <c r="E97" s="21"/>
      <c r="F97" s="19"/>
      <c r="G97" s="20"/>
      <c r="H97" s="21"/>
      <c r="I97" s="19"/>
      <c r="J97" s="20"/>
      <c r="K97" s="21"/>
      <c r="L97" s="19"/>
      <c r="M97" s="20"/>
      <c r="N97" s="21"/>
      <c r="O97" s="19"/>
      <c r="P97" s="20"/>
      <c r="Q97" s="21"/>
      <c r="R97" s="19"/>
      <c r="S97" s="20"/>
      <c r="T97" s="21"/>
      <c r="U97" s="19"/>
      <c r="V97" s="20"/>
      <c r="W97" s="21"/>
      <c r="X97" s="19"/>
      <c r="Y97" s="20"/>
      <c r="Z97" s="21"/>
      <c r="AA97" s="19"/>
      <c r="AB97" s="20"/>
      <c r="AC97" s="21"/>
      <c r="AD97" s="19"/>
      <c r="AE97" s="20"/>
      <c r="AF97" s="21"/>
      <c r="AG97" s="22">
        <f t="shared" si="1"/>
        <v>0</v>
      </c>
      <c r="AH97" s="23">
        <v>15</v>
      </c>
      <c r="AN97" s="211">
        <v>15</v>
      </c>
      <c r="AO97" s="211" t="s">
        <v>1107</v>
      </c>
      <c r="AP97" s="211" t="s">
        <v>266</v>
      </c>
      <c r="AQ97" s="211" t="s">
        <v>344</v>
      </c>
    </row>
    <row r="98" spans="1:43" ht="13">
      <c r="A98" s="17" t="s">
        <v>693</v>
      </c>
      <c r="B98" s="33" t="s">
        <v>112</v>
      </c>
      <c r="C98" s="19"/>
      <c r="D98" s="20"/>
      <c r="E98" s="21"/>
      <c r="F98" s="19"/>
      <c r="G98" s="20"/>
      <c r="H98" s="21"/>
      <c r="I98" s="19"/>
      <c r="J98" s="20"/>
      <c r="K98" s="21"/>
      <c r="L98" s="19"/>
      <c r="M98" s="20"/>
      <c r="N98" s="21"/>
      <c r="O98" s="19"/>
      <c r="P98" s="20"/>
      <c r="Q98" s="21"/>
      <c r="R98" s="19"/>
      <c r="S98" s="20"/>
      <c r="T98" s="21"/>
      <c r="U98" s="19"/>
      <c r="V98" s="20"/>
      <c r="W98" s="21"/>
      <c r="X98" s="19"/>
      <c r="Y98" s="20"/>
      <c r="Z98" s="21"/>
      <c r="AA98" s="19"/>
      <c r="AB98" s="20"/>
      <c r="AC98" s="21"/>
      <c r="AD98" s="19"/>
      <c r="AE98" s="20"/>
      <c r="AF98" s="21"/>
      <c r="AG98" s="22">
        <f t="shared" si="1"/>
        <v>0</v>
      </c>
      <c r="AH98" s="23">
        <v>15</v>
      </c>
      <c r="AN98" s="211">
        <v>15</v>
      </c>
      <c r="AO98" s="211" t="s">
        <v>1740</v>
      </c>
      <c r="AP98" s="211" t="s">
        <v>278</v>
      </c>
      <c r="AQ98" s="211" t="s">
        <v>341</v>
      </c>
    </row>
    <row r="99" spans="1:43" ht="13">
      <c r="A99" s="17" t="s">
        <v>694</v>
      </c>
      <c r="B99" s="33" t="s">
        <v>113</v>
      </c>
      <c r="C99" s="19"/>
      <c r="D99" s="20"/>
      <c r="E99" s="21"/>
      <c r="F99" s="19"/>
      <c r="G99" s="20"/>
      <c r="H99" s="21"/>
      <c r="I99" s="19"/>
      <c r="J99" s="20"/>
      <c r="K99" s="21"/>
      <c r="L99" s="19"/>
      <c r="M99" s="20"/>
      <c r="N99" s="21"/>
      <c r="O99" s="19"/>
      <c r="P99" s="20"/>
      <c r="Q99" s="21"/>
      <c r="R99" s="19"/>
      <c r="S99" s="20"/>
      <c r="T99" s="21"/>
      <c r="U99" s="19"/>
      <c r="V99" s="20"/>
      <c r="W99" s="21"/>
      <c r="X99" s="19"/>
      <c r="Y99" s="20"/>
      <c r="Z99" s="21"/>
      <c r="AA99" s="19"/>
      <c r="AB99" s="20"/>
      <c r="AC99" s="21"/>
      <c r="AD99" s="19"/>
      <c r="AE99" s="20"/>
      <c r="AF99" s="21"/>
      <c r="AG99" s="22">
        <f t="shared" si="1"/>
        <v>0</v>
      </c>
      <c r="AH99" s="23">
        <v>5</v>
      </c>
      <c r="AN99" s="211">
        <v>5</v>
      </c>
      <c r="AO99" s="211" t="s">
        <v>1194</v>
      </c>
      <c r="AP99" s="211" t="s">
        <v>5</v>
      </c>
      <c r="AQ99" s="211" t="s">
        <v>341</v>
      </c>
    </row>
    <row r="100" spans="1:43" ht="13">
      <c r="A100" s="17" t="s">
        <v>695</v>
      </c>
      <c r="B100" s="33" t="s">
        <v>114</v>
      </c>
      <c r="C100" s="19"/>
      <c r="D100" s="20"/>
      <c r="E100" s="21"/>
      <c r="F100" s="19"/>
      <c r="G100" s="20"/>
      <c r="H100" s="21"/>
      <c r="I100" s="19"/>
      <c r="J100" s="20"/>
      <c r="K100" s="21"/>
      <c r="L100" s="19"/>
      <c r="M100" s="20"/>
      <c r="N100" s="21"/>
      <c r="O100" s="19"/>
      <c r="P100" s="20"/>
      <c r="Q100" s="21"/>
      <c r="R100" s="19"/>
      <c r="S100" s="20"/>
      <c r="T100" s="21"/>
      <c r="U100" s="19"/>
      <c r="V100" s="20"/>
      <c r="W100" s="21"/>
      <c r="X100" s="19"/>
      <c r="Y100" s="20"/>
      <c r="Z100" s="21"/>
      <c r="AA100" s="19"/>
      <c r="AB100" s="20"/>
      <c r="AC100" s="21"/>
      <c r="AD100" s="19">
        <v>9</v>
      </c>
      <c r="AE100" s="20">
        <v>15</v>
      </c>
      <c r="AF100" s="21"/>
      <c r="AG100" s="22">
        <f t="shared" si="1"/>
        <v>24</v>
      </c>
      <c r="AH100" s="205" t="s">
        <v>577</v>
      </c>
      <c r="AN100" s="211">
        <v>15</v>
      </c>
      <c r="AO100" s="211" t="s">
        <v>574</v>
      </c>
      <c r="AP100" s="211" t="s">
        <v>3</v>
      </c>
      <c r="AQ100" s="211" t="s">
        <v>342</v>
      </c>
    </row>
    <row r="101" spans="1:43" ht="13">
      <c r="A101" s="17" t="s">
        <v>696</v>
      </c>
      <c r="B101" s="33" t="s">
        <v>115</v>
      </c>
      <c r="C101" s="19"/>
      <c r="D101" s="20"/>
      <c r="E101" s="21"/>
      <c r="F101" s="19"/>
      <c r="G101" s="20"/>
      <c r="H101" s="21"/>
      <c r="I101" s="19"/>
      <c r="J101" s="20"/>
      <c r="K101" s="21"/>
      <c r="L101" s="19"/>
      <c r="M101" s="20"/>
      <c r="N101" s="21"/>
      <c r="O101" s="19"/>
      <c r="P101" s="20"/>
      <c r="Q101" s="21"/>
      <c r="R101" s="19"/>
      <c r="S101" s="20"/>
      <c r="T101" s="21"/>
      <c r="U101" s="19"/>
      <c r="V101" s="20"/>
      <c r="W101" s="21"/>
      <c r="X101" s="19"/>
      <c r="Y101" s="20"/>
      <c r="Z101" s="21"/>
      <c r="AA101" s="19"/>
      <c r="AB101" s="20"/>
      <c r="AC101" s="21"/>
      <c r="AD101" s="19"/>
      <c r="AE101" s="20"/>
      <c r="AF101" s="21"/>
      <c r="AG101" s="22">
        <f t="shared" si="1"/>
        <v>0</v>
      </c>
      <c r="AH101" s="23">
        <v>30</v>
      </c>
      <c r="AN101" s="211">
        <v>15</v>
      </c>
      <c r="AO101" s="211" t="s">
        <v>1760</v>
      </c>
      <c r="AP101" s="211" t="s">
        <v>3</v>
      </c>
      <c r="AQ101" s="211" t="s">
        <v>340</v>
      </c>
    </row>
    <row r="102" spans="1:43" ht="13">
      <c r="A102" s="17" t="s">
        <v>697</v>
      </c>
      <c r="B102" s="33" t="s">
        <v>116</v>
      </c>
      <c r="C102" s="19"/>
      <c r="D102" s="20"/>
      <c r="E102" s="21"/>
      <c r="F102" s="19"/>
      <c r="G102" s="20"/>
      <c r="H102" s="21"/>
      <c r="I102" s="19"/>
      <c r="J102" s="20"/>
      <c r="K102" s="21"/>
      <c r="L102" s="19"/>
      <c r="M102" s="20"/>
      <c r="N102" s="21"/>
      <c r="O102" s="19"/>
      <c r="P102" s="20"/>
      <c r="Q102" s="21"/>
      <c r="R102" s="19"/>
      <c r="S102" s="20"/>
      <c r="T102" s="21"/>
      <c r="U102" s="19"/>
      <c r="V102" s="20"/>
      <c r="W102" s="21"/>
      <c r="X102" s="19"/>
      <c r="Y102" s="20"/>
      <c r="Z102" s="21"/>
      <c r="AA102" s="19"/>
      <c r="AB102" s="20"/>
      <c r="AC102" s="21"/>
      <c r="AD102" s="19"/>
      <c r="AE102" s="20"/>
      <c r="AF102" s="21"/>
      <c r="AG102" s="22">
        <f t="shared" si="1"/>
        <v>0</v>
      </c>
      <c r="AH102" s="23">
        <v>22</v>
      </c>
      <c r="AN102" s="211">
        <v>22</v>
      </c>
      <c r="AO102" s="211" t="s">
        <v>1763</v>
      </c>
      <c r="AP102" s="211" t="s">
        <v>1798</v>
      </c>
      <c r="AQ102" s="211" t="s">
        <v>340</v>
      </c>
    </row>
    <row r="103" spans="1:43">
      <c r="A103" s="17" t="s">
        <v>698</v>
      </c>
      <c r="B103" s="33" t="s">
        <v>117</v>
      </c>
      <c r="C103" s="19"/>
      <c r="D103" s="20"/>
      <c r="E103" s="21"/>
      <c r="F103" s="19"/>
      <c r="G103" s="20"/>
      <c r="H103" s="21"/>
      <c r="I103" s="19"/>
      <c r="J103" s="20"/>
      <c r="K103" s="21"/>
      <c r="L103" s="19"/>
      <c r="M103" s="20"/>
      <c r="N103" s="21"/>
      <c r="O103" s="19"/>
      <c r="P103" s="20"/>
      <c r="Q103" s="21"/>
      <c r="R103" s="19"/>
      <c r="S103" s="20"/>
      <c r="T103" s="21"/>
      <c r="U103" s="19"/>
      <c r="V103" s="20"/>
      <c r="W103" s="21"/>
      <c r="X103" s="19"/>
      <c r="Y103" s="20"/>
      <c r="Z103" s="21"/>
      <c r="AA103" s="19"/>
      <c r="AB103" s="20"/>
      <c r="AC103" s="21"/>
      <c r="AD103" s="19"/>
      <c r="AE103" s="20"/>
      <c r="AF103" s="21"/>
      <c r="AG103" s="22">
        <f t="shared" si="1"/>
        <v>0</v>
      </c>
      <c r="AH103" s="23">
        <v>5</v>
      </c>
      <c r="AN103" s="17">
        <v>5</v>
      </c>
      <c r="AO103" s="17" t="s">
        <v>1781</v>
      </c>
      <c r="AP103" s="17" t="s">
        <v>9</v>
      </c>
      <c r="AQ103" s="209" t="s">
        <v>343</v>
      </c>
    </row>
    <row r="104" spans="1:43" ht="13">
      <c r="A104" s="17" t="s">
        <v>699</v>
      </c>
      <c r="B104" s="33" t="s">
        <v>118</v>
      </c>
      <c r="C104" s="19"/>
      <c r="D104" s="20"/>
      <c r="E104" s="21"/>
      <c r="F104" s="19"/>
      <c r="G104" s="20"/>
      <c r="H104" s="21"/>
      <c r="I104" s="19"/>
      <c r="J104" s="20"/>
      <c r="K104" s="21"/>
      <c r="L104" s="19"/>
      <c r="M104" s="20"/>
      <c r="N104" s="21"/>
      <c r="O104" s="19"/>
      <c r="P104" s="20"/>
      <c r="Q104" s="21"/>
      <c r="R104" s="19"/>
      <c r="S104" s="20"/>
      <c r="T104" s="21"/>
      <c r="U104" s="19"/>
      <c r="V104" s="20"/>
      <c r="W104" s="21"/>
      <c r="X104" s="19"/>
      <c r="Y104" s="20"/>
      <c r="Z104" s="21"/>
      <c r="AA104" s="19"/>
      <c r="AB104" s="20"/>
      <c r="AC104" s="21"/>
      <c r="AD104" s="19"/>
      <c r="AE104" s="20"/>
      <c r="AF104" s="21"/>
      <c r="AG104" s="22">
        <f t="shared" si="1"/>
        <v>0</v>
      </c>
      <c r="AN104" s="211">
        <v>5</v>
      </c>
      <c r="AO104" s="211" t="s">
        <v>1787</v>
      </c>
      <c r="AP104" s="211" t="s">
        <v>319</v>
      </c>
      <c r="AQ104" s="211" t="s">
        <v>342</v>
      </c>
    </row>
    <row r="105" spans="1:43" ht="13">
      <c r="A105" s="17" t="s">
        <v>700</v>
      </c>
      <c r="B105" s="33" t="s">
        <v>119</v>
      </c>
      <c r="C105" s="19"/>
      <c r="D105" s="20"/>
      <c r="E105" s="21"/>
      <c r="F105" s="19"/>
      <c r="G105" s="20"/>
      <c r="H105" s="21"/>
      <c r="I105" s="38"/>
      <c r="J105" s="20"/>
      <c r="K105" s="21"/>
      <c r="L105" s="19"/>
      <c r="M105" s="20"/>
      <c r="N105" s="21"/>
      <c r="O105" s="19"/>
      <c r="P105" s="20"/>
      <c r="Q105" s="21"/>
      <c r="R105" s="19"/>
      <c r="S105" s="20"/>
      <c r="T105" s="21"/>
      <c r="U105" s="19"/>
      <c r="V105" s="20"/>
      <c r="W105" s="21"/>
      <c r="X105" s="38"/>
      <c r="Y105" s="20"/>
      <c r="Z105" s="21"/>
      <c r="AA105" s="19"/>
      <c r="AB105" s="20"/>
      <c r="AC105" s="21"/>
      <c r="AD105" s="19"/>
      <c r="AE105" s="20"/>
      <c r="AF105" s="21"/>
      <c r="AG105" s="22">
        <f t="shared" si="1"/>
        <v>0</v>
      </c>
      <c r="AH105" s="37"/>
      <c r="AI105" s="41"/>
      <c r="AN105" s="211">
        <v>5</v>
      </c>
      <c r="AO105" s="211" t="s">
        <v>1789</v>
      </c>
      <c r="AP105" s="211" t="s">
        <v>319</v>
      </c>
      <c r="AQ105" s="211" t="s">
        <v>342</v>
      </c>
    </row>
    <row r="106" spans="1:43">
      <c r="A106" s="17" t="s">
        <v>701</v>
      </c>
      <c r="B106" s="33" t="s">
        <v>120</v>
      </c>
      <c r="C106" s="19"/>
      <c r="D106" s="20"/>
      <c r="E106" s="21"/>
      <c r="F106" s="19"/>
      <c r="G106" s="20"/>
      <c r="H106" s="21"/>
      <c r="I106" s="19"/>
      <c r="J106" s="20"/>
      <c r="K106" s="21"/>
      <c r="L106" s="19"/>
      <c r="M106" s="20"/>
      <c r="N106" s="21"/>
      <c r="O106" s="19"/>
      <c r="P106" s="20"/>
      <c r="Q106" s="21"/>
      <c r="R106" s="19"/>
      <c r="S106" s="20"/>
      <c r="T106" s="21"/>
      <c r="U106" s="19"/>
      <c r="V106" s="20"/>
      <c r="W106" s="21"/>
      <c r="X106" s="19"/>
      <c r="Y106" s="20"/>
      <c r="Z106" s="21"/>
      <c r="AA106" s="19"/>
      <c r="AB106" s="20"/>
      <c r="AC106" s="21"/>
      <c r="AD106" s="19"/>
      <c r="AE106" s="20"/>
      <c r="AF106" s="21"/>
      <c r="AG106" s="22">
        <f t="shared" si="1"/>
        <v>0</v>
      </c>
    </row>
    <row r="107" spans="1:43">
      <c r="A107" s="17" t="s">
        <v>702</v>
      </c>
      <c r="B107" s="33" t="s">
        <v>121</v>
      </c>
      <c r="C107" s="202">
        <v>16</v>
      </c>
      <c r="D107" s="20">
        <v>28</v>
      </c>
      <c r="E107" s="21">
        <v>32</v>
      </c>
      <c r="F107" s="19">
        <v>5</v>
      </c>
      <c r="G107" s="20"/>
      <c r="H107" s="21"/>
      <c r="I107" s="19"/>
      <c r="J107" s="20"/>
      <c r="K107" s="21"/>
      <c r="L107" s="19"/>
      <c r="M107" s="20"/>
      <c r="N107" s="21"/>
      <c r="O107" s="19">
        <v>22</v>
      </c>
      <c r="P107" s="20">
        <v>32</v>
      </c>
      <c r="Q107" s="21"/>
      <c r="R107" s="19"/>
      <c r="S107" s="20"/>
      <c r="T107" s="21"/>
      <c r="U107" s="19"/>
      <c r="V107" s="20"/>
      <c r="W107" s="21"/>
      <c r="X107" s="19"/>
      <c r="Y107" s="20"/>
      <c r="Z107" s="21"/>
      <c r="AA107" s="19">
        <v>28</v>
      </c>
      <c r="AB107" s="20"/>
      <c r="AC107" s="21"/>
      <c r="AD107" s="19">
        <v>9</v>
      </c>
      <c r="AE107" s="20">
        <v>22</v>
      </c>
      <c r="AF107" s="21"/>
      <c r="AG107" s="22">
        <f t="shared" si="1"/>
        <v>194</v>
      </c>
      <c r="AH107" s="204" t="s">
        <v>577</v>
      </c>
    </row>
    <row r="108" spans="1:43">
      <c r="A108" s="17" t="s">
        <v>703</v>
      </c>
      <c r="B108" s="33" t="s">
        <v>122</v>
      </c>
      <c r="C108" s="19"/>
      <c r="D108" s="20"/>
      <c r="E108" s="21"/>
      <c r="F108" s="19"/>
      <c r="G108" s="20"/>
      <c r="H108" s="21"/>
      <c r="I108" s="38"/>
      <c r="J108" s="20"/>
      <c r="K108" s="21"/>
      <c r="L108" s="19"/>
      <c r="M108" s="20"/>
      <c r="N108" s="21"/>
      <c r="O108" s="19"/>
      <c r="P108" s="20"/>
      <c r="Q108" s="21"/>
      <c r="R108" s="19"/>
      <c r="S108" s="20"/>
      <c r="T108" s="21"/>
      <c r="U108" s="19"/>
      <c r="V108" s="20"/>
      <c r="W108" s="21"/>
      <c r="X108" s="19"/>
      <c r="Y108" s="20"/>
      <c r="Z108" s="21"/>
      <c r="AA108" s="19"/>
      <c r="AB108" s="20"/>
      <c r="AC108" s="21"/>
      <c r="AD108" s="19"/>
      <c r="AE108" s="20"/>
      <c r="AF108" s="21"/>
      <c r="AG108" s="22">
        <f t="shared" si="1"/>
        <v>0</v>
      </c>
      <c r="AH108" s="37"/>
    </row>
    <row r="109" spans="1:43">
      <c r="A109" s="17" t="s">
        <v>704</v>
      </c>
      <c r="B109" s="33" t="s">
        <v>123</v>
      </c>
      <c r="C109" s="19"/>
      <c r="D109" s="20"/>
      <c r="E109" s="21"/>
      <c r="F109" s="19"/>
      <c r="G109" s="20"/>
      <c r="H109" s="21"/>
      <c r="I109" s="19"/>
      <c r="J109" s="20"/>
      <c r="K109" s="21"/>
      <c r="L109" s="19"/>
      <c r="M109" s="20"/>
      <c r="N109" s="21"/>
      <c r="O109" s="19"/>
      <c r="P109" s="20"/>
      <c r="Q109" s="21"/>
      <c r="R109" s="19"/>
      <c r="S109" s="20"/>
      <c r="T109" s="21"/>
      <c r="U109" s="19"/>
      <c r="V109" s="20"/>
      <c r="W109" s="21"/>
      <c r="X109" s="38"/>
      <c r="Y109" s="20"/>
      <c r="Z109" s="21"/>
      <c r="AA109" s="19"/>
      <c r="AB109" s="20"/>
      <c r="AC109" s="21"/>
      <c r="AD109" s="19"/>
      <c r="AE109" s="20"/>
      <c r="AF109" s="21"/>
      <c r="AG109" s="22">
        <f t="shared" si="1"/>
        <v>0</v>
      </c>
      <c r="AH109" s="37"/>
    </row>
    <row r="110" spans="1:43">
      <c r="A110" s="17" t="s">
        <v>705</v>
      </c>
      <c r="B110" s="33" t="s">
        <v>124</v>
      </c>
      <c r="C110" s="19"/>
      <c r="D110" s="20"/>
      <c r="E110" s="21"/>
      <c r="F110" s="19"/>
      <c r="G110" s="20"/>
      <c r="H110" s="21"/>
      <c r="I110" s="19"/>
      <c r="J110" s="20"/>
      <c r="K110" s="21"/>
      <c r="L110" s="19"/>
      <c r="M110" s="20"/>
      <c r="N110" s="21"/>
      <c r="O110" s="19"/>
      <c r="P110" s="20"/>
      <c r="Q110" s="21"/>
      <c r="R110" s="19"/>
      <c r="S110" s="20"/>
      <c r="T110" s="21"/>
      <c r="U110" s="19"/>
      <c r="V110" s="20"/>
      <c r="W110" s="21"/>
      <c r="X110" s="19"/>
      <c r="Y110" s="20"/>
      <c r="Z110" s="21"/>
      <c r="AA110" s="19"/>
      <c r="AB110" s="20"/>
      <c r="AC110" s="21"/>
      <c r="AD110" s="19"/>
      <c r="AE110" s="20"/>
      <c r="AF110" s="21"/>
      <c r="AG110" s="22">
        <f t="shared" si="1"/>
        <v>0</v>
      </c>
    </row>
    <row r="111" spans="1:43">
      <c r="A111" s="17" t="s">
        <v>706</v>
      </c>
      <c r="B111" s="33" t="s">
        <v>125</v>
      </c>
      <c r="C111" s="19"/>
      <c r="D111" s="20"/>
      <c r="E111" s="21"/>
      <c r="F111" s="19"/>
      <c r="G111" s="20"/>
      <c r="H111" s="21"/>
      <c r="I111" s="19"/>
      <c r="J111" s="20"/>
      <c r="K111" s="21"/>
      <c r="L111" s="19"/>
      <c r="M111" s="20"/>
      <c r="N111" s="21"/>
      <c r="O111" s="19"/>
      <c r="P111" s="20"/>
      <c r="Q111" s="21"/>
      <c r="R111" s="19"/>
      <c r="S111" s="20"/>
      <c r="T111" s="21"/>
      <c r="U111" s="19"/>
      <c r="V111" s="20"/>
      <c r="W111" s="21"/>
      <c r="X111" s="19"/>
      <c r="Y111" s="20"/>
      <c r="Z111" s="21"/>
      <c r="AA111" s="19"/>
      <c r="AB111" s="20"/>
      <c r="AC111" s="21"/>
      <c r="AD111" s="19"/>
      <c r="AE111" s="20"/>
      <c r="AF111" s="21"/>
      <c r="AG111" s="22">
        <f t="shared" si="1"/>
        <v>0</v>
      </c>
    </row>
    <row r="112" spans="1:43">
      <c r="A112" s="17" t="s">
        <v>707</v>
      </c>
      <c r="B112" s="33" t="s">
        <v>126</v>
      </c>
      <c r="C112" s="19"/>
      <c r="D112" s="20"/>
      <c r="E112" s="21"/>
      <c r="F112" s="19"/>
      <c r="G112" s="20"/>
      <c r="H112" s="21"/>
      <c r="I112" s="19"/>
      <c r="J112" s="20"/>
      <c r="K112" s="21"/>
      <c r="L112" s="19"/>
      <c r="M112" s="20"/>
      <c r="N112" s="21"/>
      <c r="O112" s="19"/>
      <c r="P112" s="20"/>
      <c r="Q112" s="21"/>
      <c r="R112" s="19"/>
      <c r="S112" s="20"/>
      <c r="T112" s="21"/>
      <c r="U112" s="19"/>
      <c r="V112" s="20"/>
      <c r="W112" s="21"/>
      <c r="X112" s="19"/>
      <c r="Y112" s="20"/>
      <c r="Z112" s="21"/>
      <c r="AA112" s="19"/>
      <c r="AB112" s="20"/>
      <c r="AC112" s="21"/>
      <c r="AD112" s="19"/>
      <c r="AE112" s="20"/>
      <c r="AF112" s="21"/>
      <c r="AG112" s="22">
        <f t="shared" si="1"/>
        <v>0</v>
      </c>
      <c r="AQ112" s="209"/>
    </row>
    <row r="113" spans="1:43">
      <c r="A113" s="17" t="s">
        <v>708</v>
      </c>
      <c r="B113" s="33" t="s">
        <v>709</v>
      </c>
      <c r="C113" s="38"/>
      <c r="D113" s="39"/>
      <c r="E113" s="21"/>
      <c r="F113" s="38"/>
      <c r="G113" s="20"/>
      <c r="H113" s="21"/>
      <c r="I113" s="38"/>
      <c r="J113" s="39"/>
      <c r="K113" s="21"/>
      <c r="L113" s="19"/>
      <c r="M113" s="20"/>
      <c r="N113" s="21"/>
      <c r="O113" s="19"/>
      <c r="P113" s="20"/>
      <c r="Q113" s="21"/>
      <c r="R113" s="38"/>
      <c r="S113" s="20"/>
      <c r="T113" s="21"/>
      <c r="U113" s="19"/>
      <c r="V113" s="20"/>
      <c r="W113" s="21"/>
      <c r="X113" s="38"/>
      <c r="Y113" s="39"/>
      <c r="Z113" s="21"/>
      <c r="AA113" s="19"/>
      <c r="AB113" s="20"/>
      <c r="AC113" s="21"/>
      <c r="AD113" s="38"/>
      <c r="AE113" s="20"/>
      <c r="AF113" s="21"/>
      <c r="AG113" s="22">
        <f t="shared" si="1"/>
        <v>0</v>
      </c>
      <c r="AH113" s="37"/>
    </row>
    <row r="114" spans="1:43">
      <c r="A114" s="17" t="s">
        <v>710</v>
      </c>
      <c r="B114" s="33" t="s">
        <v>127</v>
      </c>
      <c r="C114" s="19"/>
      <c r="D114" s="20"/>
      <c r="E114" s="21"/>
      <c r="F114" s="19"/>
      <c r="G114" s="20"/>
      <c r="H114" s="21"/>
      <c r="I114" s="19"/>
      <c r="J114" s="20"/>
      <c r="K114" s="21"/>
      <c r="L114" s="19"/>
      <c r="M114" s="20"/>
      <c r="N114" s="21"/>
      <c r="O114" s="19"/>
      <c r="P114" s="20"/>
      <c r="Q114" s="21"/>
      <c r="R114" s="19"/>
      <c r="S114" s="20"/>
      <c r="T114" s="21"/>
      <c r="U114" s="19"/>
      <c r="V114" s="20"/>
      <c r="W114" s="21"/>
      <c r="X114" s="19"/>
      <c r="Y114" s="20"/>
      <c r="Z114" s="21"/>
      <c r="AA114" s="19"/>
      <c r="AB114" s="20"/>
      <c r="AC114" s="21"/>
      <c r="AD114" s="19"/>
      <c r="AE114" s="20"/>
      <c r="AF114" s="21"/>
      <c r="AG114" s="22">
        <f t="shared" si="1"/>
        <v>0</v>
      </c>
    </row>
    <row r="115" spans="1:43">
      <c r="A115" s="17" t="s">
        <v>711</v>
      </c>
      <c r="B115" s="33" t="s">
        <v>128</v>
      </c>
      <c r="C115" s="19"/>
      <c r="D115" s="20"/>
      <c r="E115" s="21"/>
      <c r="F115" s="19"/>
      <c r="G115" s="20"/>
      <c r="H115" s="21"/>
      <c r="I115" s="19"/>
      <c r="J115" s="20"/>
      <c r="K115" s="21"/>
      <c r="L115" s="19"/>
      <c r="M115" s="20"/>
      <c r="N115" s="21"/>
      <c r="O115" s="19"/>
      <c r="P115" s="20"/>
      <c r="Q115" s="21"/>
      <c r="R115" s="19"/>
      <c r="S115" s="20"/>
      <c r="T115" s="21"/>
      <c r="U115" s="19"/>
      <c r="V115" s="20"/>
      <c r="W115" s="21"/>
      <c r="X115" s="19"/>
      <c r="Y115" s="20"/>
      <c r="Z115" s="21"/>
      <c r="AA115" s="19"/>
      <c r="AB115" s="20"/>
      <c r="AC115" s="21"/>
      <c r="AD115" s="19"/>
      <c r="AE115" s="20"/>
      <c r="AF115" s="21"/>
      <c r="AG115" s="22">
        <f t="shared" si="1"/>
        <v>0</v>
      </c>
    </row>
    <row r="116" spans="1:43">
      <c r="A116" s="17" t="s">
        <v>712</v>
      </c>
      <c r="B116" s="33" t="s">
        <v>129</v>
      </c>
      <c r="C116" s="19"/>
      <c r="D116" s="20"/>
      <c r="E116" s="21"/>
      <c r="F116" s="19"/>
      <c r="G116" s="20"/>
      <c r="H116" s="21"/>
      <c r="I116" s="19"/>
      <c r="J116" s="20"/>
      <c r="K116" s="21"/>
      <c r="L116" s="19"/>
      <c r="M116" s="20"/>
      <c r="N116" s="21"/>
      <c r="O116" s="19"/>
      <c r="P116" s="20"/>
      <c r="Q116" s="21"/>
      <c r="R116" s="19"/>
      <c r="S116" s="20"/>
      <c r="T116" s="21"/>
      <c r="U116" s="19"/>
      <c r="V116" s="20"/>
      <c r="W116" s="21"/>
      <c r="X116" s="19"/>
      <c r="Y116" s="20"/>
      <c r="Z116" s="21"/>
      <c r="AA116" s="19"/>
      <c r="AB116" s="20"/>
      <c r="AC116" s="21"/>
      <c r="AD116" s="19"/>
      <c r="AE116" s="20"/>
      <c r="AF116" s="21"/>
      <c r="AG116" s="22">
        <f t="shared" si="1"/>
        <v>0</v>
      </c>
    </row>
    <row r="117" spans="1:43">
      <c r="A117" s="17" t="s">
        <v>713</v>
      </c>
      <c r="B117" s="33" t="s">
        <v>130</v>
      </c>
      <c r="C117" s="19"/>
      <c r="D117" s="20"/>
      <c r="E117" s="21"/>
      <c r="F117" s="19"/>
      <c r="G117" s="20"/>
      <c r="H117" s="21"/>
      <c r="I117" s="19"/>
      <c r="J117" s="20"/>
      <c r="K117" s="21"/>
      <c r="L117" s="19"/>
      <c r="M117" s="20"/>
      <c r="N117" s="21"/>
      <c r="O117" s="19"/>
      <c r="P117" s="20"/>
      <c r="Q117" s="21"/>
      <c r="R117" s="19"/>
      <c r="S117" s="20"/>
      <c r="T117" s="21"/>
      <c r="U117" s="19"/>
      <c r="V117" s="20"/>
      <c r="W117" s="21"/>
      <c r="X117" s="19"/>
      <c r="Y117" s="20"/>
      <c r="Z117" s="21"/>
      <c r="AA117" s="19"/>
      <c r="AB117" s="20"/>
      <c r="AC117" s="21"/>
      <c r="AD117" s="19"/>
      <c r="AE117" s="20"/>
      <c r="AF117" s="21"/>
      <c r="AG117" s="22">
        <f t="shared" si="1"/>
        <v>0</v>
      </c>
      <c r="AQ117" s="209"/>
    </row>
    <row r="118" spans="1:43">
      <c r="A118" s="17" t="s">
        <v>714</v>
      </c>
      <c r="B118" s="33" t="s">
        <v>131</v>
      </c>
      <c r="C118" s="19"/>
      <c r="D118" s="20"/>
      <c r="E118" s="21"/>
      <c r="F118" s="19"/>
      <c r="G118" s="20"/>
      <c r="H118" s="21"/>
      <c r="I118" s="19"/>
      <c r="J118" s="20"/>
      <c r="K118" s="21"/>
      <c r="L118" s="19"/>
      <c r="M118" s="20"/>
      <c r="N118" s="21"/>
      <c r="O118" s="19"/>
      <c r="P118" s="20"/>
      <c r="Q118" s="21"/>
      <c r="R118" s="19"/>
      <c r="S118" s="20"/>
      <c r="T118" s="21"/>
      <c r="U118" s="19"/>
      <c r="V118" s="20"/>
      <c r="W118" s="21"/>
      <c r="X118" s="19"/>
      <c r="Y118" s="20"/>
      <c r="Z118" s="21"/>
      <c r="AA118" s="19"/>
      <c r="AB118" s="20"/>
      <c r="AC118" s="21"/>
      <c r="AD118" s="19"/>
      <c r="AE118" s="20"/>
      <c r="AF118" s="21"/>
      <c r="AG118" s="22">
        <f t="shared" si="1"/>
        <v>0</v>
      </c>
    </row>
    <row r="119" spans="1:43">
      <c r="A119" s="17" t="s">
        <v>715</v>
      </c>
      <c r="B119" s="33" t="s">
        <v>132</v>
      </c>
      <c r="C119" s="19"/>
      <c r="D119" s="20"/>
      <c r="E119" s="21"/>
      <c r="F119" s="38"/>
      <c r="G119" s="20"/>
      <c r="H119" s="21"/>
      <c r="I119" s="19"/>
      <c r="J119" s="20"/>
      <c r="K119" s="21"/>
      <c r="L119" s="38"/>
      <c r="M119" s="20"/>
      <c r="N119" s="21"/>
      <c r="O119" s="19"/>
      <c r="P119" s="20"/>
      <c r="Q119" s="21"/>
      <c r="R119" s="19"/>
      <c r="S119" s="20"/>
      <c r="T119" s="21"/>
      <c r="U119" s="19"/>
      <c r="V119" s="20"/>
      <c r="W119" s="21"/>
      <c r="X119" s="19"/>
      <c r="Y119" s="20"/>
      <c r="Z119" s="21"/>
      <c r="AA119" s="19"/>
      <c r="AB119" s="20"/>
      <c r="AC119" s="21"/>
      <c r="AD119" s="19"/>
      <c r="AE119" s="20"/>
      <c r="AF119" s="21"/>
      <c r="AG119" s="22">
        <f t="shared" si="1"/>
        <v>0</v>
      </c>
      <c r="AH119" s="37"/>
    </row>
    <row r="120" spans="1:43">
      <c r="A120" s="17" t="s">
        <v>716</v>
      </c>
      <c r="B120" s="33" t="s">
        <v>133</v>
      </c>
      <c r="C120" s="19"/>
      <c r="D120" s="20"/>
      <c r="E120" s="21"/>
      <c r="F120" s="19"/>
      <c r="G120" s="20"/>
      <c r="H120" s="21"/>
      <c r="I120" s="19"/>
      <c r="J120" s="20"/>
      <c r="K120" s="21"/>
      <c r="L120" s="19"/>
      <c r="M120" s="20"/>
      <c r="N120" s="21"/>
      <c r="O120" s="19"/>
      <c r="P120" s="20"/>
      <c r="Q120" s="21"/>
      <c r="R120" s="19"/>
      <c r="S120" s="20"/>
      <c r="T120" s="21"/>
      <c r="U120" s="19"/>
      <c r="V120" s="20"/>
      <c r="W120" s="21"/>
      <c r="X120" s="19"/>
      <c r="Y120" s="20"/>
      <c r="Z120" s="21"/>
      <c r="AA120" s="19"/>
      <c r="AB120" s="20"/>
      <c r="AC120" s="21"/>
      <c r="AD120" s="19"/>
      <c r="AE120" s="20"/>
      <c r="AF120" s="21"/>
      <c r="AG120" s="22">
        <f t="shared" si="1"/>
        <v>0</v>
      </c>
    </row>
    <row r="121" spans="1:43">
      <c r="A121" s="17" t="s">
        <v>717</v>
      </c>
      <c r="B121" s="33" t="s">
        <v>134</v>
      </c>
      <c r="C121" s="19"/>
      <c r="D121" s="20"/>
      <c r="E121" s="21"/>
      <c r="F121" s="19"/>
      <c r="G121" s="20"/>
      <c r="H121" s="21"/>
      <c r="I121" s="19"/>
      <c r="J121" s="20"/>
      <c r="K121" s="21"/>
      <c r="L121" s="19"/>
      <c r="M121" s="20"/>
      <c r="N121" s="21"/>
      <c r="O121" s="19"/>
      <c r="P121" s="20"/>
      <c r="Q121" s="21"/>
      <c r="R121" s="19"/>
      <c r="S121" s="20"/>
      <c r="T121" s="21"/>
      <c r="U121" s="19"/>
      <c r="V121" s="20"/>
      <c r="W121" s="21"/>
      <c r="X121" s="19"/>
      <c r="Y121" s="20"/>
      <c r="Z121" s="21"/>
      <c r="AA121" s="19"/>
      <c r="AB121" s="20"/>
      <c r="AC121" s="21"/>
      <c r="AD121" s="19"/>
      <c r="AE121" s="20"/>
      <c r="AF121" s="21"/>
      <c r="AG121" s="22">
        <f t="shared" si="1"/>
        <v>0</v>
      </c>
    </row>
    <row r="122" spans="1:43">
      <c r="A122" s="17" t="s">
        <v>718</v>
      </c>
      <c r="B122" s="33" t="s">
        <v>135</v>
      </c>
      <c r="C122" s="19"/>
      <c r="D122" s="20"/>
      <c r="E122" s="21"/>
      <c r="F122" s="19"/>
      <c r="G122" s="20"/>
      <c r="H122" s="21"/>
      <c r="I122" s="19"/>
      <c r="J122" s="20"/>
      <c r="K122" s="21"/>
      <c r="L122" s="19"/>
      <c r="M122" s="20"/>
      <c r="N122" s="21"/>
      <c r="O122" s="19"/>
      <c r="P122" s="20"/>
      <c r="Q122" s="21"/>
      <c r="R122" s="19"/>
      <c r="S122" s="20"/>
      <c r="T122" s="21"/>
      <c r="U122" s="19"/>
      <c r="V122" s="20"/>
      <c r="W122" s="21"/>
      <c r="X122" s="19"/>
      <c r="Y122" s="20"/>
      <c r="Z122" s="21"/>
      <c r="AA122" s="19"/>
      <c r="AB122" s="20"/>
      <c r="AC122" s="21"/>
      <c r="AD122" s="19"/>
      <c r="AE122" s="20"/>
      <c r="AF122" s="21"/>
      <c r="AG122" s="22">
        <f t="shared" si="1"/>
        <v>0</v>
      </c>
    </row>
    <row r="123" spans="1:43">
      <c r="A123" s="17" t="s">
        <v>719</v>
      </c>
      <c r="B123" s="33" t="s">
        <v>136</v>
      </c>
      <c r="C123" s="19"/>
      <c r="D123" s="20"/>
      <c r="E123" s="21"/>
      <c r="F123" s="19"/>
      <c r="G123" s="20"/>
      <c r="H123" s="21"/>
      <c r="I123" s="19"/>
      <c r="J123" s="20"/>
      <c r="K123" s="21"/>
      <c r="L123" s="19"/>
      <c r="M123" s="20"/>
      <c r="N123" s="21"/>
      <c r="O123" s="19"/>
      <c r="P123" s="20"/>
      <c r="Q123" s="21"/>
      <c r="R123" s="19"/>
      <c r="S123" s="20"/>
      <c r="T123" s="21"/>
      <c r="U123" s="19"/>
      <c r="V123" s="20"/>
      <c r="W123" s="21"/>
      <c r="X123" s="19"/>
      <c r="Y123" s="20"/>
      <c r="Z123" s="21"/>
      <c r="AA123" s="19"/>
      <c r="AB123" s="20"/>
      <c r="AC123" s="21"/>
      <c r="AD123" s="19"/>
      <c r="AE123" s="20"/>
      <c r="AF123" s="21"/>
      <c r="AG123" s="22">
        <f t="shared" si="1"/>
        <v>0</v>
      </c>
    </row>
    <row r="124" spans="1:43">
      <c r="A124" s="17" t="s">
        <v>720</v>
      </c>
      <c r="B124" s="33" t="s">
        <v>137</v>
      </c>
      <c r="C124" s="19"/>
      <c r="D124" s="20"/>
      <c r="E124" s="21"/>
      <c r="F124" s="19">
        <v>9</v>
      </c>
      <c r="G124" s="20">
        <v>15</v>
      </c>
      <c r="H124" s="21"/>
      <c r="I124" s="19"/>
      <c r="J124" s="20"/>
      <c r="K124" s="21"/>
      <c r="L124" s="19">
        <v>9</v>
      </c>
      <c r="M124" s="20"/>
      <c r="N124" s="21"/>
      <c r="O124" s="19"/>
      <c r="P124" s="20"/>
      <c r="Q124" s="21"/>
      <c r="R124" s="19">
        <v>9</v>
      </c>
      <c r="S124" s="20"/>
      <c r="T124" s="21"/>
      <c r="U124" s="19"/>
      <c r="V124" s="20"/>
      <c r="W124" s="21"/>
      <c r="X124" s="19">
        <v>15</v>
      </c>
      <c r="Y124" s="20"/>
      <c r="Z124" s="21"/>
      <c r="AA124" s="19"/>
      <c r="AB124" s="20"/>
      <c r="AC124" s="21"/>
      <c r="AD124" s="19"/>
      <c r="AE124" s="20"/>
      <c r="AF124" s="21"/>
      <c r="AG124" s="22">
        <f t="shared" si="1"/>
        <v>57</v>
      </c>
      <c r="AH124" s="205" t="s">
        <v>577</v>
      </c>
    </row>
    <row r="125" spans="1:43">
      <c r="A125" s="17" t="s">
        <v>721</v>
      </c>
      <c r="B125" s="33" t="s">
        <v>138</v>
      </c>
      <c r="C125" s="19"/>
      <c r="D125" s="20"/>
      <c r="E125" s="21"/>
      <c r="F125" s="19"/>
      <c r="G125" s="20"/>
      <c r="H125" s="21"/>
      <c r="I125" s="19"/>
      <c r="J125" s="20"/>
      <c r="K125" s="21"/>
      <c r="L125" s="19"/>
      <c r="M125" s="20"/>
      <c r="N125" s="21"/>
      <c r="O125" s="19"/>
      <c r="P125" s="20"/>
      <c r="Q125" s="21"/>
      <c r="R125" s="19"/>
      <c r="S125" s="20"/>
      <c r="T125" s="21"/>
      <c r="U125" s="19"/>
      <c r="V125" s="20"/>
      <c r="W125" s="21"/>
      <c r="X125" s="19"/>
      <c r="Y125" s="20"/>
      <c r="Z125" s="21"/>
      <c r="AA125" s="19"/>
      <c r="AB125" s="20"/>
      <c r="AC125" s="21"/>
      <c r="AD125" s="19"/>
      <c r="AE125" s="20"/>
      <c r="AF125" s="21"/>
      <c r="AG125" s="22">
        <f t="shared" si="1"/>
        <v>0</v>
      </c>
    </row>
    <row r="126" spans="1:43">
      <c r="A126" s="17" t="s">
        <v>722</v>
      </c>
      <c r="B126" s="33" t="s">
        <v>139</v>
      </c>
      <c r="C126" s="19"/>
      <c r="D126" s="20"/>
      <c r="E126" s="21"/>
      <c r="F126" s="19"/>
      <c r="G126" s="20"/>
      <c r="H126" s="21"/>
      <c r="I126" s="19"/>
      <c r="J126" s="20"/>
      <c r="K126" s="21"/>
      <c r="L126" s="19"/>
      <c r="M126" s="20"/>
      <c r="N126" s="21"/>
      <c r="O126" s="19"/>
      <c r="P126" s="20"/>
      <c r="Q126" s="21"/>
      <c r="R126" s="19"/>
      <c r="S126" s="20"/>
      <c r="T126" s="21"/>
      <c r="U126" s="19"/>
      <c r="V126" s="20"/>
      <c r="W126" s="21"/>
      <c r="X126" s="19"/>
      <c r="Y126" s="20"/>
      <c r="Z126" s="21"/>
      <c r="AA126" s="19"/>
      <c r="AB126" s="20"/>
      <c r="AC126" s="21"/>
      <c r="AD126" s="19"/>
      <c r="AE126" s="20"/>
      <c r="AF126" s="21"/>
      <c r="AG126" s="22">
        <f t="shared" si="1"/>
        <v>0</v>
      </c>
    </row>
    <row r="127" spans="1:43">
      <c r="A127" s="17" t="s">
        <v>723</v>
      </c>
      <c r="B127" s="33" t="s">
        <v>724</v>
      </c>
      <c r="C127" s="19"/>
      <c r="D127" s="20"/>
      <c r="E127" s="21"/>
      <c r="F127" s="19"/>
      <c r="G127" s="20"/>
      <c r="H127" s="21"/>
      <c r="I127" s="19"/>
      <c r="J127" s="20"/>
      <c r="K127" s="21"/>
      <c r="L127" s="19"/>
      <c r="M127" s="20"/>
      <c r="N127" s="21"/>
      <c r="O127" s="19"/>
      <c r="P127" s="20"/>
      <c r="Q127" s="21"/>
      <c r="R127" s="19"/>
      <c r="S127" s="20"/>
      <c r="T127" s="21"/>
      <c r="U127" s="19"/>
      <c r="V127" s="20"/>
      <c r="W127" s="21"/>
      <c r="X127" s="19"/>
      <c r="Y127" s="20"/>
      <c r="Z127" s="21"/>
      <c r="AA127" s="19"/>
      <c r="AB127" s="20"/>
      <c r="AC127" s="21"/>
      <c r="AD127" s="19"/>
      <c r="AE127" s="20"/>
      <c r="AF127" s="21"/>
      <c r="AG127" s="22">
        <f t="shared" si="1"/>
        <v>0</v>
      </c>
    </row>
    <row r="128" spans="1:43">
      <c r="A128" s="17" t="s">
        <v>725</v>
      </c>
      <c r="B128" s="33" t="s">
        <v>140</v>
      </c>
      <c r="C128" s="19"/>
      <c r="D128" s="20"/>
      <c r="E128" s="21"/>
      <c r="F128" s="19"/>
      <c r="G128" s="20"/>
      <c r="H128" s="21"/>
      <c r="I128" s="19"/>
      <c r="J128" s="20"/>
      <c r="K128" s="21"/>
      <c r="L128" s="19"/>
      <c r="M128" s="20"/>
      <c r="N128" s="21"/>
      <c r="O128" s="19"/>
      <c r="P128" s="20"/>
      <c r="Q128" s="21"/>
      <c r="R128" s="19"/>
      <c r="S128" s="20"/>
      <c r="T128" s="21"/>
      <c r="U128" s="19"/>
      <c r="V128" s="20"/>
      <c r="W128" s="21"/>
      <c r="X128" s="19"/>
      <c r="Y128" s="20"/>
      <c r="Z128" s="21"/>
      <c r="AA128" s="19"/>
      <c r="AB128" s="20"/>
      <c r="AC128" s="21"/>
      <c r="AD128" s="19"/>
      <c r="AE128" s="20"/>
      <c r="AF128" s="21"/>
      <c r="AG128" s="22">
        <f t="shared" si="1"/>
        <v>0</v>
      </c>
    </row>
    <row r="129" spans="1:34">
      <c r="A129" s="17" t="s">
        <v>726</v>
      </c>
      <c r="B129" s="33" t="s">
        <v>141</v>
      </c>
      <c r="C129" s="19"/>
      <c r="D129" s="20"/>
      <c r="E129" s="21"/>
      <c r="F129" s="19"/>
      <c r="G129" s="20"/>
      <c r="H129" s="21"/>
      <c r="I129" s="19"/>
      <c r="J129" s="20"/>
      <c r="K129" s="21"/>
      <c r="L129" s="19"/>
      <c r="M129" s="20"/>
      <c r="N129" s="21"/>
      <c r="O129" s="19"/>
      <c r="P129" s="20"/>
      <c r="Q129" s="21"/>
      <c r="R129" s="19"/>
      <c r="S129" s="20"/>
      <c r="T129" s="21"/>
      <c r="U129" s="19"/>
      <c r="V129" s="20"/>
      <c r="W129" s="21"/>
      <c r="X129" s="19"/>
      <c r="Y129" s="20"/>
      <c r="Z129" s="21"/>
      <c r="AA129" s="19"/>
      <c r="AB129" s="20"/>
      <c r="AC129" s="21"/>
      <c r="AD129" s="19"/>
      <c r="AE129" s="20"/>
      <c r="AF129" s="21"/>
      <c r="AG129" s="22">
        <f t="shared" si="1"/>
        <v>0</v>
      </c>
    </row>
    <row r="130" spans="1:34">
      <c r="A130" s="17" t="s">
        <v>727</v>
      </c>
      <c r="B130" s="33" t="s">
        <v>142</v>
      </c>
      <c r="C130" s="19"/>
      <c r="D130" s="20"/>
      <c r="E130" s="21"/>
      <c r="F130" s="19"/>
      <c r="G130" s="20"/>
      <c r="H130" s="21"/>
      <c r="I130" s="19"/>
      <c r="J130" s="20"/>
      <c r="K130" s="21"/>
      <c r="L130" s="19"/>
      <c r="M130" s="20"/>
      <c r="N130" s="21"/>
      <c r="O130" s="19"/>
      <c r="P130" s="20"/>
      <c r="Q130" s="21"/>
      <c r="R130" s="19"/>
      <c r="S130" s="20"/>
      <c r="T130" s="21"/>
      <c r="U130" s="19"/>
      <c r="V130" s="20"/>
      <c r="W130" s="21"/>
      <c r="X130" s="19"/>
      <c r="Y130" s="20"/>
      <c r="Z130" s="21"/>
      <c r="AA130" s="19"/>
      <c r="AB130" s="20"/>
      <c r="AC130" s="21"/>
      <c r="AD130" s="19"/>
      <c r="AE130" s="20"/>
      <c r="AF130" s="21"/>
      <c r="AG130" s="22">
        <f t="shared" si="1"/>
        <v>0</v>
      </c>
    </row>
    <row r="131" spans="1:34">
      <c r="A131" s="17" t="s">
        <v>728</v>
      </c>
      <c r="B131" s="33" t="s">
        <v>143</v>
      </c>
      <c r="C131" s="19"/>
      <c r="D131" s="20"/>
      <c r="E131" s="21"/>
      <c r="F131" s="19"/>
      <c r="G131" s="20"/>
      <c r="H131" s="21"/>
      <c r="I131" s="19"/>
      <c r="J131" s="20"/>
      <c r="K131" s="21"/>
      <c r="L131" s="19"/>
      <c r="M131" s="20"/>
      <c r="N131" s="21"/>
      <c r="O131" s="19"/>
      <c r="P131" s="20"/>
      <c r="Q131" s="21"/>
      <c r="R131" s="19"/>
      <c r="S131" s="20"/>
      <c r="T131" s="21"/>
      <c r="U131" s="19"/>
      <c r="V131" s="20"/>
      <c r="W131" s="21"/>
      <c r="X131" s="19"/>
      <c r="Y131" s="20"/>
      <c r="Z131" s="21"/>
      <c r="AA131" s="19"/>
      <c r="AB131" s="20"/>
      <c r="AC131" s="21"/>
      <c r="AD131" s="19"/>
      <c r="AE131" s="20"/>
      <c r="AF131" s="21"/>
      <c r="AG131" s="22">
        <f t="shared" ref="AG131:AG194" si="2">SUM(C131:AF131)</f>
        <v>0</v>
      </c>
    </row>
    <row r="132" spans="1:34">
      <c r="A132" s="17" t="s">
        <v>729</v>
      </c>
      <c r="B132" s="33" t="s">
        <v>144</v>
      </c>
      <c r="C132" s="19"/>
      <c r="D132" s="20"/>
      <c r="E132" s="21"/>
      <c r="F132" s="19"/>
      <c r="G132" s="20"/>
      <c r="H132" s="21"/>
      <c r="I132" s="19"/>
      <c r="J132" s="20"/>
      <c r="K132" s="21"/>
      <c r="L132" s="38"/>
      <c r="M132" s="20"/>
      <c r="N132" s="21"/>
      <c r="O132" s="19"/>
      <c r="P132" s="20"/>
      <c r="Q132" s="21"/>
      <c r="R132" s="19"/>
      <c r="S132" s="20"/>
      <c r="T132" s="21"/>
      <c r="U132" s="19">
        <v>9</v>
      </c>
      <c r="V132" s="20"/>
      <c r="W132" s="21"/>
      <c r="X132" s="19"/>
      <c r="Y132" s="20"/>
      <c r="Z132" s="21"/>
      <c r="AA132" s="19"/>
      <c r="AB132" s="20"/>
      <c r="AC132" s="21"/>
      <c r="AD132" s="19"/>
      <c r="AE132" s="20"/>
      <c r="AF132" s="21"/>
      <c r="AG132" s="22">
        <f t="shared" si="2"/>
        <v>9</v>
      </c>
      <c r="AH132" s="205" t="s">
        <v>577</v>
      </c>
    </row>
    <row r="133" spans="1:34">
      <c r="A133" s="17" t="s">
        <v>730</v>
      </c>
      <c r="B133" s="33" t="s">
        <v>145</v>
      </c>
      <c r="C133" s="19"/>
      <c r="D133" s="20"/>
      <c r="E133" s="21"/>
      <c r="F133" s="19"/>
      <c r="G133" s="20"/>
      <c r="H133" s="21"/>
      <c r="I133" s="19"/>
      <c r="J133" s="20"/>
      <c r="K133" s="21"/>
      <c r="L133" s="19"/>
      <c r="M133" s="20"/>
      <c r="N133" s="21"/>
      <c r="O133" s="19"/>
      <c r="P133" s="20"/>
      <c r="Q133" s="21"/>
      <c r="R133" s="19"/>
      <c r="S133" s="20"/>
      <c r="T133" s="21"/>
      <c r="U133" s="19"/>
      <c r="V133" s="20"/>
      <c r="W133" s="21"/>
      <c r="X133" s="19"/>
      <c r="Y133" s="20"/>
      <c r="Z133" s="21"/>
      <c r="AA133" s="19"/>
      <c r="AB133" s="20"/>
      <c r="AC133" s="21"/>
      <c r="AD133" s="19"/>
      <c r="AE133" s="20"/>
      <c r="AF133" s="21"/>
      <c r="AG133" s="22">
        <f t="shared" si="2"/>
        <v>0</v>
      </c>
    </row>
    <row r="134" spans="1:34">
      <c r="A134" s="17" t="s">
        <v>731</v>
      </c>
      <c r="B134" s="33" t="s">
        <v>146</v>
      </c>
      <c r="C134" s="19"/>
      <c r="D134" s="20"/>
      <c r="E134" s="21"/>
      <c r="F134" s="19"/>
      <c r="G134" s="20"/>
      <c r="H134" s="21"/>
      <c r="I134" s="19"/>
      <c r="J134" s="20"/>
      <c r="K134" s="21"/>
      <c r="L134" s="19"/>
      <c r="M134" s="20"/>
      <c r="N134" s="21"/>
      <c r="O134" s="19"/>
      <c r="P134" s="20"/>
      <c r="Q134" s="21"/>
      <c r="R134" s="19"/>
      <c r="S134" s="20"/>
      <c r="T134" s="21"/>
      <c r="U134" s="19"/>
      <c r="V134" s="20"/>
      <c r="W134" s="21"/>
      <c r="X134" s="19"/>
      <c r="Y134" s="20"/>
      <c r="Z134" s="21"/>
      <c r="AA134" s="19"/>
      <c r="AB134" s="20"/>
      <c r="AC134" s="21"/>
      <c r="AD134" s="19"/>
      <c r="AE134" s="20"/>
      <c r="AF134" s="21"/>
      <c r="AG134" s="22">
        <f t="shared" si="2"/>
        <v>0</v>
      </c>
    </row>
    <row r="135" spans="1:34">
      <c r="A135" s="17" t="s">
        <v>732</v>
      </c>
      <c r="B135" s="33" t="s">
        <v>147</v>
      </c>
      <c r="C135" s="19"/>
      <c r="D135" s="20"/>
      <c r="E135" s="21"/>
      <c r="F135" s="19"/>
      <c r="G135" s="20"/>
      <c r="H135" s="21"/>
      <c r="I135" s="19"/>
      <c r="J135" s="20"/>
      <c r="K135" s="21"/>
      <c r="L135" s="19"/>
      <c r="M135" s="20"/>
      <c r="N135" s="21"/>
      <c r="O135" s="19"/>
      <c r="P135" s="20"/>
      <c r="Q135" s="21"/>
      <c r="R135" s="19"/>
      <c r="S135" s="20"/>
      <c r="T135" s="21"/>
      <c r="U135" s="19"/>
      <c r="V135" s="20"/>
      <c r="W135" s="21"/>
      <c r="X135" s="19"/>
      <c r="Y135" s="20"/>
      <c r="Z135" s="21"/>
      <c r="AA135" s="19"/>
      <c r="AB135" s="20"/>
      <c r="AC135" s="21"/>
      <c r="AD135" s="19"/>
      <c r="AE135" s="20"/>
      <c r="AF135" s="21"/>
      <c r="AG135" s="22">
        <f t="shared" si="2"/>
        <v>0</v>
      </c>
    </row>
    <row r="136" spans="1:34">
      <c r="A136" s="17" t="s">
        <v>733</v>
      </c>
      <c r="B136" s="33" t="s">
        <v>19</v>
      </c>
      <c r="C136" s="19"/>
      <c r="D136" s="20"/>
      <c r="E136" s="21"/>
      <c r="F136" s="19"/>
      <c r="G136" s="20"/>
      <c r="H136" s="21"/>
      <c r="I136" s="19"/>
      <c r="J136" s="20"/>
      <c r="K136" s="21"/>
      <c r="L136" s="19"/>
      <c r="M136" s="20"/>
      <c r="N136" s="21"/>
      <c r="O136" s="19"/>
      <c r="P136" s="20"/>
      <c r="Q136" s="21"/>
      <c r="R136" s="19"/>
      <c r="S136" s="20"/>
      <c r="T136" s="21"/>
      <c r="U136" s="19"/>
      <c r="V136" s="20"/>
      <c r="W136" s="21"/>
      <c r="X136" s="19"/>
      <c r="Y136" s="20"/>
      <c r="Z136" s="21"/>
      <c r="AA136" s="19"/>
      <c r="AB136" s="20"/>
      <c r="AC136" s="21"/>
      <c r="AD136" s="19"/>
      <c r="AE136" s="20"/>
      <c r="AF136" s="21"/>
      <c r="AG136" s="22">
        <f t="shared" si="2"/>
        <v>0</v>
      </c>
    </row>
    <row r="137" spans="1:34">
      <c r="A137" s="17" t="s">
        <v>734</v>
      </c>
      <c r="B137" s="33" t="s">
        <v>148</v>
      </c>
      <c r="C137" s="19"/>
      <c r="D137" s="20"/>
      <c r="E137" s="21"/>
      <c r="F137" s="19"/>
      <c r="G137" s="20"/>
      <c r="H137" s="21"/>
      <c r="I137" s="19"/>
      <c r="J137" s="20"/>
      <c r="K137" s="21"/>
      <c r="L137" s="19"/>
      <c r="M137" s="20"/>
      <c r="N137" s="21"/>
      <c r="O137" s="19"/>
      <c r="P137" s="20"/>
      <c r="Q137" s="21"/>
      <c r="R137" s="19"/>
      <c r="S137" s="20"/>
      <c r="T137" s="21"/>
      <c r="U137" s="19"/>
      <c r="V137" s="20"/>
      <c r="W137" s="21"/>
      <c r="X137" s="19"/>
      <c r="Y137" s="20"/>
      <c r="Z137" s="21"/>
      <c r="AA137" s="19"/>
      <c r="AB137" s="20"/>
      <c r="AC137" s="21"/>
      <c r="AD137" s="19"/>
      <c r="AE137" s="20"/>
      <c r="AF137" s="21"/>
      <c r="AG137" s="22">
        <f t="shared" si="2"/>
        <v>0</v>
      </c>
    </row>
    <row r="138" spans="1:34">
      <c r="A138" s="17" t="s">
        <v>735</v>
      </c>
      <c r="B138" s="33" t="s">
        <v>149</v>
      </c>
      <c r="C138" s="19"/>
      <c r="D138" s="20"/>
      <c r="E138" s="21"/>
      <c r="F138" s="19"/>
      <c r="G138" s="20"/>
      <c r="H138" s="21"/>
      <c r="I138" s="19"/>
      <c r="J138" s="20"/>
      <c r="K138" s="21"/>
      <c r="L138" s="19"/>
      <c r="M138" s="20"/>
      <c r="N138" s="21"/>
      <c r="O138" s="19"/>
      <c r="P138" s="20"/>
      <c r="Q138" s="21"/>
      <c r="R138" s="19"/>
      <c r="S138" s="20"/>
      <c r="T138" s="21"/>
      <c r="U138" s="19"/>
      <c r="V138" s="20"/>
      <c r="W138" s="21"/>
      <c r="X138" s="19"/>
      <c r="Y138" s="20"/>
      <c r="Z138" s="21"/>
      <c r="AA138" s="19"/>
      <c r="AB138" s="20"/>
      <c r="AC138" s="21"/>
      <c r="AD138" s="19"/>
      <c r="AE138" s="20"/>
      <c r="AF138" s="21"/>
      <c r="AG138" s="22">
        <f t="shared" si="2"/>
        <v>0</v>
      </c>
    </row>
    <row r="139" spans="1:34">
      <c r="A139" s="17" t="s">
        <v>736</v>
      </c>
      <c r="B139" s="33" t="s">
        <v>150</v>
      </c>
      <c r="C139" s="19"/>
      <c r="D139" s="20"/>
      <c r="E139" s="21"/>
      <c r="F139" s="38"/>
      <c r="G139" s="20"/>
      <c r="H139" s="21"/>
      <c r="I139" s="19"/>
      <c r="J139" s="20"/>
      <c r="K139" s="21"/>
      <c r="L139" s="38"/>
      <c r="M139" s="20"/>
      <c r="N139" s="21"/>
      <c r="O139" s="38"/>
      <c r="P139" s="20"/>
      <c r="Q139" s="21"/>
      <c r="R139" s="19"/>
      <c r="S139" s="20"/>
      <c r="T139" s="21"/>
      <c r="U139" s="38"/>
      <c r="V139" s="20"/>
      <c r="W139" s="21"/>
      <c r="X139" s="19"/>
      <c r="Y139" s="20"/>
      <c r="Z139" s="21"/>
      <c r="AA139" s="19"/>
      <c r="AB139" s="20"/>
      <c r="AC139" s="21"/>
      <c r="AD139" s="19"/>
      <c r="AE139" s="20"/>
      <c r="AF139" s="21"/>
      <c r="AG139" s="22">
        <f t="shared" si="2"/>
        <v>0</v>
      </c>
      <c r="AH139" s="37"/>
    </row>
    <row r="140" spans="1:34">
      <c r="A140" s="17" t="s">
        <v>737</v>
      </c>
      <c r="B140" s="33" t="s">
        <v>151</v>
      </c>
      <c r="C140" s="19"/>
      <c r="D140" s="20"/>
      <c r="E140" s="21"/>
      <c r="F140" s="19"/>
      <c r="G140" s="20"/>
      <c r="H140" s="21"/>
      <c r="I140" s="19"/>
      <c r="J140" s="20"/>
      <c r="K140" s="21"/>
      <c r="L140" s="19"/>
      <c r="M140" s="20"/>
      <c r="N140" s="21"/>
      <c r="O140" s="19"/>
      <c r="P140" s="20"/>
      <c r="Q140" s="21"/>
      <c r="R140" s="19"/>
      <c r="S140" s="20"/>
      <c r="T140" s="21"/>
      <c r="U140" s="19"/>
      <c r="V140" s="20"/>
      <c r="W140" s="21"/>
      <c r="X140" s="19"/>
      <c r="Y140" s="20"/>
      <c r="Z140" s="21"/>
      <c r="AA140" s="19"/>
      <c r="AB140" s="20"/>
      <c r="AC140" s="21"/>
      <c r="AD140" s="19"/>
      <c r="AE140" s="20"/>
      <c r="AF140" s="21"/>
      <c r="AG140" s="22">
        <f t="shared" si="2"/>
        <v>0</v>
      </c>
    </row>
    <row r="141" spans="1:34">
      <c r="A141" s="17" t="s">
        <v>738</v>
      </c>
      <c r="B141" s="33" t="s">
        <v>152</v>
      </c>
      <c r="C141" s="19"/>
      <c r="D141" s="20"/>
      <c r="E141" s="21"/>
      <c r="F141" s="19"/>
      <c r="G141" s="20"/>
      <c r="H141" s="21"/>
      <c r="I141" s="19"/>
      <c r="J141" s="20"/>
      <c r="K141" s="21"/>
      <c r="L141" s="38"/>
      <c r="M141" s="20"/>
      <c r="N141" s="21"/>
      <c r="O141" s="19"/>
      <c r="P141" s="20"/>
      <c r="Q141" s="21"/>
      <c r="R141" s="19"/>
      <c r="S141" s="20"/>
      <c r="T141" s="21"/>
      <c r="U141" s="19"/>
      <c r="V141" s="20"/>
      <c r="W141" s="21"/>
      <c r="X141" s="19"/>
      <c r="Y141" s="20"/>
      <c r="Z141" s="21"/>
      <c r="AA141" s="19"/>
      <c r="AB141" s="20"/>
      <c r="AC141" s="21"/>
      <c r="AD141" s="19"/>
      <c r="AE141" s="20"/>
      <c r="AF141" s="21"/>
      <c r="AG141" s="22">
        <f t="shared" si="2"/>
        <v>0</v>
      </c>
      <c r="AH141" s="37"/>
    </row>
    <row r="142" spans="1:34">
      <c r="A142" s="17" t="s">
        <v>739</v>
      </c>
      <c r="B142" s="33" t="s">
        <v>153</v>
      </c>
      <c r="C142" s="19"/>
      <c r="D142" s="20"/>
      <c r="E142" s="21"/>
      <c r="F142" s="19"/>
      <c r="G142" s="20"/>
      <c r="H142" s="21"/>
      <c r="I142" s="19"/>
      <c r="J142" s="20"/>
      <c r="K142" s="21"/>
      <c r="L142" s="19"/>
      <c r="M142" s="20"/>
      <c r="N142" s="21"/>
      <c r="O142" s="19"/>
      <c r="P142" s="20"/>
      <c r="Q142" s="21"/>
      <c r="R142" s="19"/>
      <c r="S142" s="20"/>
      <c r="T142" s="21"/>
      <c r="U142" s="19"/>
      <c r="V142" s="20"/>
      <c r="W142" s="21"/>
      <c r="X142" s="19"/>
      <c r="Y142" s="20"/>
      <c r="Z142" s="21"/>
      <c r="AA142" s="19"/>
      <c r="AB142" s="20"/>
      <c r="AC142" s="21"/>
      <c r="AD142" s="19"/>
      <c r="AE142" s="20"/>
      <c r="AF142" s="21"/>
      <c r="AG142" s="22">
        <f t="shared" si="2"/>
        <v>0</v>
      </c>
    </row>
    <row r="143" spans="1:34">
      <c r="A143" s="17" t="s">
        <v>740</v>
      </c>
      <c r="B143" s="33" t="s">
        <v>154</v>
      </c>
      <c r="C143" s="19"/>
      <c r="D143" s="20"/>
      <c r="E143" s="21"/>
      <c r="F143" s="19">
        <v>9</v>
      </c>
      <c r="G143" s="20"/>
      <c r="H143" s="21"/>
      <c r="I143" s="19"/>
      <c r="J143" s="20"/>
      <c r="K143" s="21"/>
      <c r="L143" s="19"/>
      <c r="M143" s="20"/>
      <c r="N143" s="21"/>
      <c r="O143" s="19"/>
      <c r="P143" s="20"/>
      <c r="Q143" s="21"/>
      <c r="R143" s="19"/>
      <c r="S143" s="20"/>
      <c r="T143" s="21"/>
      <c r="U143" s="19"/>
      <c r="V143" s="20"/>
      <c r="W143" s="21"/>
      <c r="X143" s="19"/>
      <c r="Y143" s="20"/>
      <c r="Z143" s="21"/>
      <c r="AA143" s="19"/>
      <c r="AB143" s="20"/>
      <c r="AC143" s="21"/>
      <c r="AD143" s="19"/>
      <c r="AE143" s="20"/>
      <c r="AF143" s="21"/>
      <c r="AG143" s="22">
        <f t="shared" si="2"/>
        <v>9</v>
      </c>
      <c r="AH143" s="205" t="s">
        <v>577</v>
      </c>
    </row>
    <row r="144" spans="1:34">
      <c r="A144" s="17" t="s">
        <v>741</v>
      </c>
      <c r="B144" s="33" t="s">
        <v>155</v>
      </c>
      <c r="C144" s="19"/>
      <c r="D144" s="20"/>
      <c r="E144" s="21"/>
      <c r="F144" s="19"/>
      <c r="G144" s="20"/>
      <c r="H144" s="21"/>
      <c r="I144" s="19"/>
      <c r="J144" s="20"/>
      <c r="K144" s="21"/>
      <c r="L144" s="19"/>
      <c r="M144" s="20"/>
      <c r="N144" s="21"/>
      <c r="O144" s="19">
        <v>15</v>
      </c>
      <c r="P144" s="20"/>
      <c r="Q144" s="21"/>
      <c r="R144" s="19"/>
      <c r="S144" s="20"/>
      <c r="T144" s="21"/>
      <c r="U144" s="19">
        <v>22</v>
      </c>
      <c r="V144" s="20"/>
      <c r="W144" s="21"/>
      <c r="X144" s="19"/>
      <c r="Y144" s="20"/>
      <c r="Z144" s="21"/>
      <c r="AA144" s="19"/>
      <c r="AB144" s="20"/>
      <c r="AC144" s="21"/>
      <c r="AD144" s="19">
        <v>5</v>
      </c>
      <c r="AE144" s="20">
        <v>5</v>
      </c>
      <c r="AF144" s="21"/>
      <c r="AG144" s="22">
        <f t="shared" si="2"/>
        <v>47</v>
      </c>
      <c r="AH144" s="205" t="s">
        <v>577</v>
      </c>
    </row>
    <row r="145" spans="1:34">
      <c r="A145" s="17" t="s">
        <v>742</v>
      </c>
      <c r="B145" s="33" t="s">
        <v>570</v>
      </c>
      <c r="C145" s="19"/>
      <c r="D145" s="20"/>
      <c r="E145" s="21"/>
      <c r="F145" s="19"/>
      <c r="G145" s="20"/>
      <c r="H145" s="21"/>
      <c r="I145" s="38"/>
      <c r="J145" s="20"/>
      <c r="K145" s="21"/>
      <c r="L145" s="19"/>
      <c r="M145" s="20"/>
      <c r="N145" s="21"/>
      <c r="O145" s="38"/>
      <c r="P145" s="20"/>
      <c r="Q145" s="21"/>
      <c r="R145" s="19"/>
      <c r="S145" s="20"/>
      <c r="T145" s="21"/>
      <c r="U145" s="19"/>
      <c r="V145" s="20"/>
      <c r="W145" s="21"/>
      <c r="X145" s="19"/>
      <c r="Y145" s="20"/>
      <c r="Z145" s="21"/>
      <c r="AA145" s="19"/>
      <c r="AB145" s="20"/>
      <c r="AC145" s="21"/>
      <c r="AD145" s="19"/>
      <c r="AE145" s="20"/>
      <c r="AF145" s="21"/>
      <c r="AG145" s="22">
        <f t="shared" si="2"/>
        <v>0</v>
      </c>
      <c r="AH145" s="37"/>
    </row>
    <row r="146" spans="1:34">
      <c r="A146" s="17" t="s">
        <v>743</v>
      </c>
      <c r="B146" s="33" t="s">
        <v>156</v>
      </c>
      <c r="C146" s="19"/>
      <c r="D146" s="20"/>
      <c r="E146" s="21"/>
      <c r="F146" s="19"/>
      <c r="G146" s="20"/>
      <c r="H146" s="21"/>
      <c r="I146" s="19"/>
      <c r="J146" s="20"/>
      <c r="K146" s="21"/>
      <c r="L146" s="19"/>
      <c r="M146" s="20"/>
      <c r="N146" s="21"/>
      <c r="O146" s="19"/>
      <c r="P146" s="20"/>
      <c r="Q146" s="21"/>
      <c r="R146" s="19"/>
      <c r="S146" s="20"/>
      <c r="T146" s="21"/>
      <c r="U146" s="19"/>
      <c r="V146" s="20"/>
      <c r="W146" s="21"/>
      <c r="X146" s="19"/>
      <c r="Y146" s="20"/>
      <c r="Z146" s="21"/>
      <c r="AA146" s="19"/>
      <c r="AB146" s="20"/>
      <c r="AC146" s="21"/>
      <c r="AD146" s="19"/>
      <c r="AE146" s="20"/>
      <c r="AF146" s="21"/>
      <c r="AG146" s="22">
        <f t="shared" si="2"/>
        <v>0</v>
      </c>
    </row>
    <row r="147" spans="1:34">
      <c r="A147" s="17" t="s">
        <v>744</v>
      </c>
      <c r="B147" s="33" t="s">
        <v>157</v>
      </c>
      <c r="C147" s="19"/>
      <c r="D147" s="20"/>
      <c r="E147" s="21"/>
      <c r="F147" s="19"/>
      <c r="G147" s="20"/>
      <c r="H147" s="21"/>
      <c r="I147" s="19"/>
      <c r="J147" s="20"/>
      <c r="K147" s="21"/>
      <c r="L147" s="19"/>
      <c r="M147" s="20"/>
      <c r="N147" s="21"/>
      <c r="O147" s="19"/>
      <c r="P147" s="20"/>
      <c r="Q147" s="21"/>
      <c r="R147" s="19"/>
      <c r="S147" s="20"/>
      <c r="T147" s="21"/>
      <c r="U147" s="19"/>
      <c r="V147" s="20"/>
      <c r="W147" s="21"/>
      <c r="X147" s="19"/>
      <c r="Y147" s="20"/>
      <c r="Z147" s="21"/>
      <c r="AA147" s="19"/>
      <c r="AB147" s="20"/>
      <c r="AC147" s="21"/>
      <c r="AD147" s="19"/>
      <c r="AE147" s="20"/>
      <c r="AF147" s="21"/>
      <c r="AG147" s="22">
        <f t="shared" si="2"/>
        <v>0</v>
      </c>
    </row>
    <row r="148" spans="1:34">
      <c r="A148" s="17" t="s">
        <v>745</v>
      </c>
      <c r="B148" s="33" t="s">
        <v>158</v>
      </c>
      <c r="C148" s="19"/>
      <c r="D148" s="20"/>
      <c r="E148" s="21"/>
      <c r="F148" s="19"/>
      <c r="G148" s="20"/>
      <c r="H148" s="21"/>
      <c r="I148" s="19"/>
      <c r="J148" s="20"/>
      <c r="K148" s="21"/>
      <c r="L148" s="19"/>
      <c r="M148" s="20"/>
      <c r="N148" s="21"/>
      <c r="O148" s="19"/>
      <c r="P148" s="20"/>
      <c r="Q148" s="21"/>
      <c r="R148" s="19"/>
      <c r="S148" s="20"/>
      <c r="T148" s="21"/>
      <c r="U148" s="19"/>
      <c r="V148" s="20"/>
      <c r="W148" s="21"/>
      <c r="X148" s="19"/>
      <c r="Y148" s="20"/>
      <c r="Z148" s="21"/>
      <c r="AA148" s="19"/>
      <c r="AB148" s="20"/>
      <c r="AC148" s="21"/>
      <c r="AD148" s="19"/>
      <c r="AE148" s="20"/>
      <c r="AF148" s="21"/>
      <c r="AG148" s="22">
        <f t="shared" si="2"/>
        <v>0</v>
      </c>
    </row>
    <row r="149" spans="1:34">
      <c r="A149" s="17" t="s">
        <v>746</v>
      </c>
      <c r="B149" s="33" t="s">
        <v>159</v>
      </c>
      <c r="C149" s="19"/>
      <c r="D149" s="20"/>
      <c r="E149" s="21"/>
      <c r="F149" s="19"/>
      <c r="G149" s="20"/>
      <c r="H149" s="21"/>
      <c r="I149" s="19"/>
      <c r="J149" s="20"/>
      <c r="K149" s="21"/>
      <c r="L149" s="19"/>
      <c r="M149" s="20"/>
      <c r="N149" s="21"/>
      <c r="O149" s="19"/>
      <c r="P149" s="20"/>
      <c r="Q149" s="21"/>
      <c r="R149" s="19"/>
      <c r="S149" s="20"/>
      <c r="T149" s="21"/>
      <c r="U149" s="19"/>
      <c r="V149" s="20"/>
      <c r="W149" s="21"/>
      <c r="X149" s="19"/>
      <c r="Y149" s="20"/>
      <c r="Z149" s="21"/>
      <c r="AA149" s="19"/>
      <c r="AB149" s="20"/>
      <c r="AC149" s="21"/>
      <c r="AD149" s="19"/>
      <c r="AE149" s="20"/>
      <c r="AF149" s="21"/>
      <c r="AG149" s="22">
        <f t="shared" si="2"/>
        <v>0</v>
      </c>
    </row>
    <row r="150" spans="1:34">
      <c r="A150" s="17" t="s">
        <v>747</v>
      </c>
      <c r="B150" s="33" t="s">
        <v>160</v>
      </c>
      <c r="C150" s="19"/>
      <c r="D150" s="20"/>
      <c r="E150" s="21"/>
      <c r="F150" s="19"/>
      <c r="G150" s="20"/>
      <c r="H150" s="21"/>
      <c r="I150" s="19"/>
      <c r="J150" s="20"/>
      <c r="K150" s="21"/>
      <c r="L150" s="19"/>
      <c r="M150" s="20"/>
      <c r="N150" s="21"/>
      <c r="O150" s="19"/>
      <c r="P150" s="20"/>
      <c r="Q150" s="21"/>
      <c r="R150" s="19"/>
      <c r="S150" s="20"/>
      <c r="T150" s="21"/>
      <c r="U150" s="19"/>
      <c r="V150" s="20"/>
      <c r="W150" s="21"/>
      <c r="X150" s="19"/>
      <c r="Y150" s="20"/>
      <c r="Z150" s="21"/>
      <c r="AA150" s="19"/>
      <c r="AB150" s="20"/>
      <c r="AC150" s="21"/>
      <c r="AD150" s="19"/>
      <c r="AE150" s="20"/>
      <c r="AF150" s="21"/>
      <c r="AG150" s="22">
        <f t="shared" si="2"/>
        <v>0</v>
      </c>
    </row>
    <row r="151" spans="1:34">
      <c r="A151" s="17" t="s">
        <v>748</v>
      </c>
      <c r="B151" s="33" t="s">
        <v>541</v>
      </c>
      <c r="C151" s="19"/>
      <c r="D151" s="20"/>
      <c r="E151" s="21"/>
      <c r="F151" s="19"/>
      <c r="G151" s="20"/>
      <c r="H151" s="21"/>
      <c r="I151" s="19"/>
      <c r="J151" s="20"/>
      <c r="K151" s="21"/>
      <c r="L151" s="19">
        <v>15</v>
      </c>
      <c r="M151" s="20"/>
      <c r="N151" s="21"/>
      <c r="O151" s="19"/>
      <c r="P151" s="20"/>
      <c r="Q151" s="21"/>
      <c r="R151" s="19"/>
      <c r="S151" s="20"/>
      <c r="T151" s="21"/>
      <c r="U151" s="19"/>
      <c r="V151" s="20"/>
      <c r="W151" s="21"/>
      <c r="X151" s="19"/>
      <c r="Y151" s="20"/>
      <c r="Z151" s="21"/>
      <c r="AA151" s="19"/>
      <c r="AB151" s="20"/>
      <c r="AC151" s="21"/>
      <c r="AD151" s="19"/>
      <c r="AE151" s="20"/>
      <c r="AF151" s="21"/>
      <c r="AG151" s="22">
        <f t="shared" si="2"/>
        <v>15</v>
      </c>
      <c r="AH151" s="205" t="s">
        <v>577</v>
      </c>
    </row>
    <row r="152" spans="1:34">
      <c r="A152" s="17" t="s">
        <v>749</v>
      </c>
      <c r="B152" s="33" t="s">
        <v>161</v>
      </c>
      <c r="C152" s="19"/>
      <c r="D152" s="20"/>
      <c r="E152" s="21"/>
      <c r="F152" s="19"/>
      <c r="G152" s="20"/>
      <c r="H152" s="21"/>
      <c r="I152" s="19"/>
      <c r="J152" s="20"/>
      <c r="K152" s="21"/>
      <c r="L152" s="19"/>
      <c r="M152" s="20"/>
      <c r="N152" s="21"/>
      <c r="O152" s="19"/>
      <c r="P152" s="20"/>
      <c r="Q152" s="21"/>
      <c r="R152" s="19"/>
      <c r="S152" s="20"/>
      <c r="T152" s="21"/>
      <c r="U152" s="19"/>
      <c r="V152" s="20"/>
      <c r="W152" s="21"/>
      <c r="X152" s="19"/>
      <c r="Y152" s="20"/>
      <c r="Z152" s="21"/>
      <c r="AA152" s="19"/>
      <c r="AB152" s="20"/>
      <c r="AC152" s="21"/>
      <c r="AD152" s="19"/>
      <c r="AE152" s="20"/>
      <c r="AF152" s="21"/>
      <c r="AG152" s="22">
        <f t="shared" si="2"/>
        <v>0</v>
      </c>
    </row>
    <row r="153" spans="1:34">
      <c r="A153" s="50" t="s">
        <v>750</v>
      </c>
      <c r="B153" s="50" t="s">
        <v>162</v>
      </c>
      <c r="C153" s="19"/>
      <c r="D153" s="20"/>
      <c r="E153" s="21"/>
      <c r="F153" s="19"/>
      <c r="G153" s="20"/>
      <c r="H153" s="21"/>
      <c r="I153" s="19">
        <v>28</v>
      </c>
      <c r="J153" s="20"/>
      <c r="K153" s="21"/>
      <c r="L153" s="19">
        <v>28</v>
      </c>
      <c r="M153" s="20"/>
      <c r="N153" s="21"/>
      <c r="O153" s="19"/>
      <c r="P153" s="20"/>
      <c r="Q153" s="21"/>
      <c r="R153" s="38">
        <v>5</v>
      </c>
      <c r="S153" s="20">
        <v>5</v>
      </c>
      <c r="T153" s="21">
        <v>9</v>
      </c>
      <c r="U153" s="19">
        <v>28</v>
      </c>
      <c r="V153" s="20"/>
      <c r="W153" s="21"/>
      <c r="X153" s="19"/>
      <c r="Y153" s="20"/>
      <c r="Z153" s="21"/>
      <c r="AA153" s="38">
        <v>32</v>
      </c>
      <c r="AB153" s="39"/>
      <c r="AC153" s="21"/>
      <c r="AD153" s="38">
        <v>5</v>
      </c>
      <c r="AE153" s="20"/>
      <c r="AF153" s="21"/>
      <c r="AG153" s="22">
        <f t="shared" si="2"/>
        <v>140</v>
      </c>
      <c r="AH153" s="204" t="s">
        <v>577</v>
      </c>
    </row>
    <row r="154" spans="1:34">
      <c r="A154" s="17" t="s">
        <v>751</v>
      </c>
      <c r="B154" s="33" t="s">
        <v>163</v>
      </c>
      <c r="C154" s="19"/>
      <c r="D154" s="20"/>
      <c r="E154" s="21"/>
      <c r="F154" s="19"/>
      <c r="G154" s="20"/>
      <c r="H154" s="21"/>
      <c r="I154" s="19"/>
      <c r="J154" s="20"/>
      <c r="K154" s="21"/>
      <c r="L154" s="19"/>
      <c r="M154" s="20"/>
      <c r="N154" s="21"/>
      <c r="O154" s="19"/>
      <c r="P154" s="20"/>
      <c r="Q154" s="21"/>
      <c r="R154" s="19"/>
      <c r="S154" s="20"/>
      <c r="T154" s="21"/>
      <c r="U154" s="19"/>
      <c r="V154" s="20"/>
      <c r="W154" s="21"/>
      <c r="X154" s="19"/>
      <c r="Y154" s="20"/>
      <c r="Z154" s="21"/>
      <c r="AA154" s="19"/>
      <c r="AB154" s="20"/>
      <c r="AC154" s="21"/>
      <c r="AD154" s="19"/>
      <c r="AE154" s="20"/>
      <c r="AF154" s="21"/>
      <c r="AG154" s="22">
        <f t="shared" si="2"/>
        <v>0</v>
      </c>
    </row>
    <row r="155" spans="1:34">
      <c r="A155" s="17" t="s">
        <v>752</v>
      </c>
      <c r="B155" s="33" t="s">
        <v>164</v>
      </c>
      <c r="C155" s="19"/>
      <c r="D155" s="20"/>
      <c r="E155" s="21"/>
      <c r="F155" s="19"/>
      <c r="G155" s="20"/>
      <c r="H155" s="21"/>
      <c r="I155" s="19"/>
      <c r="J155" s="20"/>
      <c r="K155" s="21"/>
      <c r="L155" s="19"/>
      <c r="M155" s="20"/>
      <c r="N155" s="21"/>
      <c r="O155" s="19"/>
      <c r="P155" s="20"/>
      <c r="Q155" s="21"/>
      <c r="R155" s="19"/>
      <c r="S155" s="20"/>
      <c r="T155" s="21"/>
      <c r="U155" s="19"/>
      <c r="V155" s="20"/>
      <c r="W155" s="21"/>
      <c r="X155" s="19"/>
      <c r="Y155" s="20"/>
      <c r="Z155" s="21"/>
      <c r="AA155" s="19"/>
      <c r="AB155" s="20"/>
      <c r="AC155" s="21"/>
      <c r="AD155" s="19"/>
      <c r="AE155" s="20"/>
      <c r="AF155" s="21"/>
      <c r="AG155" s="22">
        <f t="shared" si="2"/>
        <v>0</v>
      </c>
    </row>
    <row r="156" spans="1:34">
      <c r="A156" s="17" t="s">
        <v>753</v>
      </c>
      <c r="B156" s="33" t="s">
        <v>165</v>
      </c>
      <c r="C156" s="19"/>
      <c r="D156" s="20"/>
      <c r="E156" s="21"/>
      <c r="F156" s="19"/>
      <c r="G156" s="20"/>
      <c r="H156" s="21"/>
      <c r="I156" s="19"/>
      <c r="J156" s="20"/>
      <c r="K156" s="21"/>
      <c r="L156" s="19"/>
      <c r="M156" s="20"/>
      <c r="N156" s="21"/>
      <c r="O156" s="19"/>
      <c r="P156" s="20"/>
      <c r="Q156" s="21"/>
      <c r="R156" s="19"/>
      <c r="S156" s="20"/>
      <c r="T156" s="21"/>
      <c r="U156" s="19"/>
      <c r="V156" s="20"/>
      <c r="W156" s="21"/>
      <c r="X156" s="19"/>
      <c r="Y156" s="20"/>
      <c r="Z156" s="21"/>
      <c r="AA156" s="19"/>
      <c r="AB156" s="20"/>
      <c r="AC156" s="21"/>
      <c r="AD156" s="19"/>
      <c r="AE156" s="20"/>
      <c r="AF156" s="21"/>
      <c r="AG156" s="22">
        <f t="shared" si="2"/>
        <v>0</v>
      </c>
    </row>
    <row r="157" spans="1:34">
      <c r="A157" s="17" t="s">
        <v>754</v>
      </c>
      <c r="B157" s="33" t="s">
        <v>166</v>
      </c>
      <c r="C157" s="19"/>
      <c r="D157" s="20"/>
      <c r="E157" s="21"/>
      <c r="F157" s="19"/>
      <c r="G157" s="20"/>
      <c r="H157" s="21"/>
      <c r="I157" s="19"/>
      <c r="J157" s="20"/>
      <c r="K157" s="21"/>
      <c r="L157" s="19"/>
      <c r="M157" s="20"/>
      <c r="N157" s="21"/>
      <c r="O157" s="19"/>
      <c r="P157" s="20"/>
      <c r="Q157" s="21"/>
      <c r="R157" s="19"/>
      <c r="S157" s="20"/>
      <c r="T157" s="21"/>
      <c r="U157" s="19"/>
      <c r="V157" s="20"/>
      <c r="W157" s="21"/>
      <c r="X157" s="19"/>
      <c r="Y157" s="20"/>
      <c r="Z157" s="21"/>
      <c r="AA157" s="19"/>
      <c r="AB157" s="20"/>
      <c r="AC157" s="21"/>
      <c r="AD157" s="19"/>
      <c r="AE157" s="20"/>
      <c r="AF157" s="21"/>
      <c r="AG157" s="22">
        <f t="shared" si="2"/>
        <v>0</v>
      </c>
    </row>
    <row r="158" spans="1:34">
      <c r="A158" s="17" t="s">
        <v>755</v>
      </c>
      <c r="B158" s="33" t="s">
        <v>409</v>
      </c>
      <c r="C158" s="19"/>
      <c r="D158" s="20"/>
      <c r="E158" s="21"/>
      <c r="F158" s="19">
        <v>28</v>
      </c>
      <c r="G158" s="20"/>
      <c r="H158" s="21"/>
      <c r="I158" s="19"/>
      <c r="J158" s="20"/>
      <c r="K158" s="21"/>
      <c r="L158" s="19">
        <v>22</v>
      </c>
      <c r="M158" s="20"/>
      <c r="N158" s="21"/>
      <c r="O158" s="19"/>
      <c r="P158" s="20"/>
      <c r="Q158" s="21"/>
      <c r="R158" s="19">
        <v>15</v>
      </c>
      <c r="S158" s="20"/>
      <c r="T158" s="21"/>
      <c r="U158" s="19"/>
      <c r="V158" s="20"/>
      <c r="W158" s="21"/>
      <c r="X158" s="19">
        <v>5</v>
      </c>
      <c r="Y158" s="20"/>
      <c r="Z158" s="21"/>
      <c r="AA158" s="19"/>
      <c r="AB158" s="20"/>
      <c r="AC158" s="21"/>
      <c r="AD158" s="19">
        <v>15</v>
      </c>
      <c r="AE158" s="20"/>
      <c r="AF158" s="21"/>
      <c r="AG158" s="22">
        <f t="shared" si="2"/>
        <v>85</v>
      </c>
      <c r="AH158" s="205" t="s">
        <v>577</v>
      </c>
    </row>
    <row r="159" spans="1:34">
      <c r="A159" s="17" t="s">
        <v>756</v>
      </c>
      <c r="B159" s="33" t="s">
        <v>167</v>
      </c>
      <c r="C159" s="19"/>
      <c r="D159" s="20"/>
      <c r="E159" s="21"/>
      <c r="F159" s="19"/>
      <c r="G159" s="20"/>
      <c r="H159" s="21"/>
      <c r="I159" s="19">
        <v>9</v>
      </c>
      <c r="J159" s="20"/>
      <c r="K159" s="21"/>
      <c r="L159" s="19"/>
      <c r="M159" s="20"/>
      <c r="N159" s="21"/>
      <c r="O159" s="19"/>
      <c r="P159" s="20"/>
      <c r="Q159" s="21"/>
      <c r="R159" s="19"/>
      <c r="S159" s="20"/>
      <c r="T159" s="21"/>
      <c r="U159" s="19"/>
      <c r="V159" s="20"/>
      <c r="W159" s="21"/>
      <c r="X159" s="19"/>
      <c r="Y159" s="20"/>
      <c r="Z159" s="21"/>
      <c r="AA159" s="19"/>
      <c r="AB159" s="20"/>
      <c r="AC159" s="21"/>
      <c r="AD159" s="19"/>
      <c r="AE159" s="20"/>
      <c r="AF159" s="21"/>
      <c r="AG159" s="22">
        <f t="shared" si="2"/>
        <v>9</v>
      </c>
      <c r="AH159" s="204" t="s">
        <v>577</v>
      </c>
    </row>
    <row r="160" spans="1:34">
      <c r="A160" s="17" t="s">
        <v>757</v>
      </c>
      <c r="B160" s="33" t="s">
        <v>168</v>
      </c>
      <c r="C160" s="19"/>
      <c r="D160" s="20"/>
      <c r="E160" s="21"/>
      <c r="F160" s="19"/>
      <c r="G160" s="20"/>
      <c r="H160" s="21"/>
      <c r="I160" s="19"/>
      <c r="J160" s="20"/>
      <c r="K160" s="21"/>
      <c r="L160" s="19"/>
      <c r="M160" s="20"/>
      <c r="N160" s="21"/>
      <c r="O160" s="19"/>
      <c r="P160" s="20"/>
      <c r="Q160" s="21"/>
      <c r="R160" s="19"/>
      <c r="S160" s="20"/>
      <c r="T160" s="21"/>
      <c r="U160" s="19"/>
      <c r="V160" s="20"/>
      <c r="W160" s="21"/>
      <c r="X160" s="19"/>
      <c r="Y160" s="20"/>
      <c r="Z160" s="21"/>
      <c r="AA160" s="19"/>
      <c r="AB160" s="20"/>
      <c r="AC160" s="21"/>
      <c r="AD160" s="19"/>
      <c r="AE160" s="20"/>
      <c r="AF160" s="21"/>
      <c r="AG160" s="22">
        <f t="shared" si="2"/>
        <v>0</v>
      </c>
    </row>
    <row r="161" spans="1:34">
      <c r="A161" s="17" t="s">
        <v>758</v>
      </c>
      <c r="B161" s="33" t="s">
        <v>542</v>
      </c>
      <c r="C161" s="38"/>
      <c r="D161" s="20"/>
      <c r="E161" s="21"/>
      <c r="F161" s="38"/>
      <c r="G161" s="20"/>
      <c r="H161" s="21"/>
      <c r="I161" s="38"/>
      <c r="J161" s="39"/>
      <c r="K161" s="21"/>
      <c r="L161" s="19"/>
      <c r="M161" s="20"/>
      <c r="N161" s="21"/>
      <c r="O161" s="38"/>
      <c r="P161" s="39"/>
      <c r="Q161" s="21"/>
      <c r="R161" s="19"/>
      <c r="S161" s="20"/>
      <c r="T161" s="21"/>
      <c r="U161" s="38"/>
      <c r="V161" s="39"/>
      <c r="W161" s="21"/>
      <c r="X161" s="38"/>
      <c r="Y161" s="20"/>
      <c r="Z161" s="21"/>
      <c r="AA161" s="38"/>
      <c r="AB161" s="20"/>
      <c r="AC161" s="21"/>
      <c r="AD161" s="38"/>
      <c r="AE161" s="20"/>
      <c r="AF161" s="21"/>
      <c r="AG161" s="22">
        <f t="shared" si="2"/>
        <v>0</v>
      </c>
      <c r="AH161" s="37"/>
    </row>
    <row r="162" spans="1:34">
      <c r="A162" s="17" t="s">
        <v>759</v>
      </c>
      <c r="B162" s="33" t="s">
        <v>169</v>
      </c>
      <c r="C162" s="19"/>
      <c r="D162" s="20"/>
      <c r="E162" s="21"/>
      <c r="F162" s="19"/>
      <c r="G162" s="20"/>
      <c r="H162" s="21"/>
      <c r="I162" s="19"/>
      <c r="J162" s="20"/>
      <c r="K162" s="21"/>
      <c r="L162" s="19"/>
      <c r="M162" s="20"/>
      <c r="N162" s="21"/>
      <c r="O162" s="19"/>
      <c r="P162" s="20"/>
      <c r="Q162" s="21"/>
      <c r="R162" s="19"/>
      <c r="S162" s="20"/>
      <c r="T162" s="21"/>
      <c r="U162" s="19"/>
      <c r="V162" s="20"/>
      <c r="W162" s="21"/>
      <c r="X162" s="19"/>
      <c r="Y162" s="20"/>
      <c r="Z162" s="21"/>
      <c r="AA162" s="19"/>
      <c r="AB162" s="20"/>
      <c r="AC162" s="21"/>
      <c r="AD162" s="19"/>
      <c r="AE162" s="20"/>
      <c r="AF162" s="21"/>
      <c r="AG162" s="22">
        <f t="shared" si="2"/>
        <v>0</v>
      </c>
    </row>
    <row r="163" spans="1:34">
      <c r="A163" s="17" t="s">
        <v>760</v>
      </c>
      <c r="B163" s="33" t="s">
        <v>170</v>
      </c>
      <c r="C163" s="19"/>
      <c r="D163" s="20"/>
      <c r="E163" s="21"/>
      <c r="F163" s="19"/>
      <c r="G163" s="20"/>
      <c r="H163" s="21"/>
      <c r="I163" s="19"/>
      <c r="J163" s="20"/>
      <c r="K163" s="21"/>
      <c r="L163" s="19"/>
      <c r="M163" s="20"/>
      <c r="N163" s="21"/>
      <c r="O163" s="19"/>
      <c r="P163" s="20"/>
      <c r="Q163" s="21"/>
      <c r="R163" s="19"/>
      <c r="S163" s="20"/>
      <c r="T163" s="21"/>
      <c r="U163" s="19"/>
      <c r="V163" s="20"/>
      <c r="W163" s="21"/>
      <c r="X163" s="19"/>
      <c r="Y163" s="20"/>
      <c r="Z163" s="21"/>
      <c r="AA163" s="19"/>
      <c r="AB163" s="20"/>
      <c r="AC163" s="21"/>
      <c r="AD163" s="19"/>
      <c r="AE163" s="20"/>
      <c r="AF163" s="21"/>
      <c r="AG163" s="22">
        <f t="shared" si="2"/>
        <v>0</v>
      </c>
    </row>
    <row r="164" spans="1:34">
      <c r="A164" s="17" t="s">
        <v>761</v>
      </c>
      <c r="B164" s="33" t="s">
        <v>171</v>
      </c>
      <c r="C164" s="19"/>
      <c r="D164" s="20"/>
      <c r="E164" s="21"/>
      <c r="F164" s="19"/>
      <c r="G164" s="20"/>
      <c r="H164" s="21"/>
      <c r="I164" s="19"/>
      <c r="J164" s="20"/>
      <c r="K164" s="21"/>
      <c r="L164" s="19"/>
      <c r="M164" s="20"/>
      <c r="N164" s="21"/>
      <c r="O164" s="19"/>
      <c r="P164" s="20"/>
      <c r="Q164" s="21"/>
      <c r="R164" s="19"/>
      <c r="S164" s="20"/>
      <c r="T164" s="21"/>
      <c r="U164" s="19"/>
      <c r="V164" s="20"/>
      <c r="W164" s="21"/>
      <c r="X164" s="19"/>
      <c r="Y164" s="20"/>
      <c r="Z164" s="21"/>
      <c r="AA164" s="19"/>
      <c r="AB164" s="20"/>
      <c r="AC164" s="21"/>
      <c r="AD164" s="19"/>
      <c r="AE164" s="20"/>
      <c r="AF164" s="21"/>
      <c r="AG164" s="22">
        <f t="shared" si="2"/>
        <v>0</v>
      </c>
    </row>
    <row r="165" spans="1:34">
      <c r="A165" s="17" t="s">
        <v>762</v>
      </c>
      <c r="B165" s="33" t="s">
        <v>172</v>
      </c>
      <c r="C165" s="19"/>
      <c r="D165" s="20"/>
      <c r="E165" s="21"/>
      <c r="F165" s="19"/>
      <c r="G165" s="20"/>
      <c r="H165" s="21"/>
      <c r="I165" s="19"/>
      <c r="J165" s="20"/>
      <c r="K165" s="21"/>
      <c r="L165" s="19"/>
      <c r="M165" s="20"/>
      <c r="N165" s="21"/>
      <c r="O165" s="19"/>
      <c r="P165" s="20"/>
      <c r="Q165" s="21"/>
      <c r="R165" s="19"/>
      <c r="S165" s="20"/>
      <c r="T165" s="21"/>
      <c r="U165" s="19"/>
      <c r="V165" s="20"/>
      <c r="W165" s="21"/>
      <c r="X165" s="19"/>
      <c r="Y165" s="20"/>
      <c r="Z165" s="21"/>
      <c r="AA165" s="19"/>
      <c r="AB165" s="20"/>
      <c r="AC165" s="21"/>
      <c r="AD165" s="19"/>
      <c r="AE165" s="20"/>
      <c r="AF165" s="21"/>
      <c r="AG165" s="22">
        <f t="shared" si="2"/>
        <v>0</v>
      </c>
    </row>
    <row r="166" spans="1:34">
      <c r="A166" s="17" t="s">
        <v>763</v>
      </c>
      <c r="B166" s="33" t="s">
        <v>173</v>
      </c>
      <c r="C166" s="19"/>
      <c r="D166" s="20"/>
      <c r="E166" s="21"/>
      <c r="F166" s="19"/>
      <c r="G166" s="20"/>
      <c r="H166" s="21"/>
      <c r="I166" s="19"/>
      <c r="J166" s="20"/>
      <c r="K166" s="21"/>
      <c r="L166" s="19"/>
      <c r="M166" s="20"/>
      <c r="N166" s="21"/>
      <c r="O166" s="19"/>
      <c r="P166" s="20"/>
      <c r="Q166" s="21"/>
      <c r="R166" s="19"/>
      <c r="S166" s="20"/>
      <c r="T166" s="21"/>
      <c r="U166" s="19"/>
      <c r="V166" s="20"/>
      <c r="W166" s="21"/>
      <c r="X166" s="19"/>
      <c r="Y166" s="20"/>
      <c r="Z166" s="21"/>
      <c r="AA166" s="19"/>
      <c r="AB166" s="20"/>
      <c r="AC166" s="21"/>
      <c r="AD166" s="19"/>
      <c r="AE166" s="20"/>
      <c r="AF166" s="21"/>
      <c r="AG166" s="22">
        <f t="shared" si="2"/>
        <v>0</v>
      </c>
    </row>
    <row r="167" spans="1:34">
      <c r="A167" s="17" t="s">
        <v>764</v>
      </c>
      <c r="B167" s="33" t="s">
        <v>174</v>
      </c>
      <c r="C167" s="19"/>
      <c r="D167" s="20"/>
      <c r="E167" s="21"/>
      <c r="F167" s="19"/>
      <c r="G167" s="20"/>
      <c r="H167" s="21"/>
      <c r="I167" s="19"/>
      <c r="J167" s="20"/>
      <c r="K167" s="21"/>
      <c r="L167" s="19"/>
      <c r="M167" s="20"/>
      <c r="N167" s="21"/>
      <c r="O167" s="19"/>
      <c r="P167" s="20"/>
      <c r="Q167" s="21"/>
      <c r="R167" s="19"/>
      <c r="S167" s="20"/>
      <c r="T167" s="21"/>
      <c r="U167" s="19">
        <v>15</v>
      </c>
      <c r="V167" s="20"/>
      <c r="W167" s="21"/>
      <c r="X167" s="19"/>
      <c r="Y167" s="20"/>
      <c r="Z167" s="21"/>
      <c r="AA167" s="19"/>
      <c r="AB167" s="20"/>
      <c r="AC167" s="21"/>
      <c r="AD167" s="19"/>
      <c r="AE167" s="20"/>
      <c r="AF167" s="21"/>
      <c r="AG167" s="22">
        <f t="shared" si="2"/>
        <v>15</v>
      </c>
      <c r="AH167" s="205" t="s">
        <v>577</v>
      </c>
    </row>
    <row r="168" spans="1:34">
      <c r="A168" s="17" t="s">
        <v>765</v>
      </c>
      <c r="B168" s="33" t="s">
        <v>175</v>
      </c>
      <c r="C168" s="19"/>
      <c r="D168" s="20"/>
      <c r="E168" s="21"/>
      <c r="F168" s="19"/>
      <c r="G168" s="20"/>
      <c r="H168" s="21"/>
      <c r="I168" s="19"/>
      <c r="J168" s="20"/>
      <c r="K168" s="21"/>
      <c r="L168" s="19"/>
      <c r="M168" s="20"/>
      <c r="N168" s="21"/>
      <c r="O168" s="19"/>
      <c r="P168" s="20"/>
      <c r="Q168" s="21"/>
      <c r="R168" s="19"/>
      <c r="S168" s="20"/>
      <c r="T168" s="21"/>
      <c r="U168" s="19"/>
      <c r="V168" s="20"/>
      <c r="W168" s="21"/>
      <c r="X168" s="19"/>
      <c r="Y168" s="20"/>
      <c r="Z168" s="21"/>
      <c r="AA168" s="19"/>
      <c r="AB168" s="20"/>
      <c r="AC168" s="21"/>
      <c r="AD168" s="19"/>
      <c r="AE168" s="20"/>
      <c r="AF168" s="21"/>
      <c r="AG168" s="22">
        <f t="shared" si="2"/>
        <v>0</v>
      </c>
    </row>
    <row r="169" spans="1:34">
      <c r="A169" s="17" t="s">
        <v>766</v>
      </c>
      <c r="B169" s="33" t="s">
        <v>176</v>
      </c>
      <c r="C169" s="19"/>
      <c r="D169" s="20"/>
      <c r="E169" s="21"/>
      <c r="F169" s="19"/>
      <c r="G169" s="20"/>
      <c r="H169" s="21"/>
      <c r="I169" s="19"/>
      <c r="J169" s="20"/>
      <c r="K169" s="21"/>
      <c r="L169" s="19"/>
      <c r="M169" s="20"/>
      <c r="N169" s="21"/>
      <c r="O169" s="19"/>
      <c r="P169" s="20"/>
      <c r="Q169" s="21"/>
      <c r="R169" s="19"/>
      <c r="S169" s="20"/>
      <c r="T169" s="21"/>
      <c r="U169" s="19"/>
      <c r="V169" s="20"/>
      <c r="W169" s="21"/>
      <c r="X169" s="19"/>
      <c r="Y169" s="20"/>
      <c r="Z169" s="21"/>
      <c r="AA169" s="19"/>
      <c r="AB169" s="20"/>
      <c r="AC169" s="21"/>
      <c r="AD169" s="19"/>
      <c r="AE169" s="20"/>
      <c r="AF169" s="21"/>
      <c r="AG169" s="22">
        <f t="shared" si="2"/>
        <v>0</v>
      </c>
    </row>
    <row r="170" spans="1:34">
      <c r="A170" s="17" t="s">
        <v>767</v>
      </c>
      <c r="B170" s="33" t="s">
        <v>177</v>
      </c>
      <c r="C170" s="19"/>
      <c r="D170" s="20"/>
      <c r="E170" s="21"/>
      <c r="F170" s="19"/>
      <c r="G170" s="20"/>
      <c r="H170" s="21"/>
      <c r="I170" s="19"/>
      <c r="J170" s="20"/>
      <c r="K170" s="21"/>
      <c r="L170" s="19"/>
      <c r="M170" s="20"/>
      <c r="N170" s="21"/>
      <c r="O170" s="19"/>
      <c r="P170" s="20"/>
      <c r="Q170" s="21"/>
      <c r="R170" s="19"/>
      <c r="S170" s="20"/>
      <c r="T170" s="21"/>
      <c r="U170" s="19"/>
      <c r="V170" s="20"/>
      <c r="W170" s="21"/>
      <c r="X170" s="19"/>
      <c r="Y170" s="20"/>
      <c r="Z170" s="21"/>
      <c r="AA170" s="19"/>
      <c r="AB170" s="20"/>
      <c r="AC170" s="21"/>
      <c r="AD170" s="19"/>
      <c r="AE170" s="20"/>
      <c r="AF170" s="21"/>
      <c r="AG170" s="22">
        <f t="shared" si="2"/>
        <v>0</v>
      </c>
    </row>
    <row r="171" spans="1:34">
      <c r="A171" s="17" t="s">
        <v>768</v>
      </c>
      <c r="B171" s="33" t="s">
        <v>178</v>
      </c>
      <c r="C171" s="19"/>
      <c r="D171" s="20"/>
      <c r="E171" s="21"/>
      <c r="F171" s="19"/>
      <c r="G171" s="20"/>
      <c r="H171" s="21"/>
      <c r="I171" s="19"/>
      <c r="J171" s="20"/>
      <c r="K171" s="21"/>
      <c r="L171" s="19"/>
      <c r="M171" s="20"/>
      <c r="N171" s="21"/>
      <c r="O171" s="19"/>
      <c r="P171" s="20"/>
      <c r="Q171" s="21"/>
      <c r="R171" s="19"/>
      <c r="S171" s="20"/>
      <c r="T171" s="21"/>
      <c r="U171" s="19"/>
      <c r="V171" s="20"/>
      <c r="W171" s="21"/>
      <c r="X171" s="19"/>
      <c r="Y171" s="20"/>
      <c r="Z171" s="21"/>
      <c r="AA171" s="19"/>
      <c r="AB171" s="20"/>
      <c r="AC171" s="21"/>
      <c r="AD171" s="19"/>
      <c r="AE171" s="20"/>
      <c r="AF171" s="21"/>
      <c r="AG171" s="22">
        <f t="shared" si="2"/>
        <v>0</v>
      </c>
    </row>
    <row r="172" spans="1:34">
      <c r="A172" s="17" t="s">
        <v>769</v>
      </c>
      <c r="B172" s="33" t="s">
        <v>179</v>
      </c>
      <c r="C172" s="19"/>
      <c r="D172" s="20"/>
      <c r="E172" s="21"/>
      <c r="F172" s="19"/>
      <c r="G172" s="20"/>
      <c r="H172" s="21"/>
      <c r="I172" s="19"/>
      <c r="J172" s="20"/>
      <c r="K172" s="21"/>
      <c r="L172" s="19"/>
      <c r="M172" s="20"/>
      <c r="N172" s="21"/>
      <c r="O172" s="19"/>
      <c r="P172" s="20"/>
      <c r="Q172" s="21"/>
      <c r="R172" s="19"/>
      <c r="S172" s="20"/>
      <c r="T172" s="21"/>
      <c r="U172" s="19"/>
      <c r="V172" s="20"/>
      <c r="W172" s="21"/>
      <c r="X172" s="19"/>
      <c r="Y172" s="20"/>
      <c r="Z172" s="21"/>
      <c r="AA172" s="19"/>
      <c r="AB172" s="20"/>
      <c r="AC172" s="21"/>
      <c r="AD172" s="19"/>
      <c r="AE172" s="20"/>
      <c r="AF172" s="21"/>
      <c r="AG172" s="22">
        <f t="shared" si="2"/>
        <v>0</v>
      </c>
    </row>
    <row r="173" spans="1:34">
      <c r="A173" s="17" t="s">
        <v>770</v>
      </c>
      <c r="B173" s="33" t="s">
        <v>180</v>
      </c>
      <c r="C173" s="19"/>
      <c r="D173" s="20"/>
      <c r="E173" s="21"/>
      <c r="F173" s="19"/>
      <c r="G173" s="20"/>
      <c r="H173" s="21"/>
      <c r="I173" s="19"/>
      <c r="J173" s="20"/>
      <c r="K173" s="21"/>
      <c r="L173" s="19"/>
      <c r="M173" s="20"/>
      <c r="N173" s="21"/>
      <c r="O173" s="19"/>
      <c r="P173" s="20"/>
      <c r="Q173" s="21"/>
      <c r="R173" s="19"/>
      <c r="S173" s="20"/>
      <c r="T173" s="21"/>
      <c r="U173" s="19"/>
      <c r="V173" s="20"/>
      <c r="W173" s="21"/>
      <c r="X173" s="19"/>
      <c r="Y173" s="20"/>
      <c r="Z173" s="21"/>
      <c r="AA173" s="19"/>
      <c r="AB173" s="20"/>
      <c r="AC173" s="21"/>
      <c r="AD173" s="19"/>
      <c r="AE173" s="20"/>
      <c r="AF173" s="21"/>
      <c r="AG173" s="22">
        <f t="shared" si="2"/>
        <v>0</v>
      </c>
    </row>
    <row r="174" spans="1:34">
      <c r="A174" s="17" t="s">
        <v>771</v>
      </c>
      <c r="B174" s="33" t="s">
        <v>181</v>
      </c>
      <c r="C174" s="19"/>
      <c r="D174" s="20"/>
      <c r="E174" s="21"/>
      <c r="F174" s="19"/>
      <c r="G174" s="20"/>
      <c r="H174" s="21"/>
      <c r="I174" s="19"/>
      <c r="J174" s="20"/>
      <c r="K174" s="21"/>
      <c r="L174" s="19"/>
      <c r="M174" s="20"/>
      <c r="N174" s="21"/>
      <c r="O174" s="19"/>
      <c r="P174" s="20"/>
      <c r="Q174" s="21"/>
      <c r="R174" s="19"/>
      <c r="S174" s="20"/>
      <c r="T174" s="21"/>
      <c r="U174" s="19"/>
      <c r="V174" s="20"/>
      <c r="W174" s="21"/>
      <c r="X174" s="19"/>
      <c r="Y174" s="20"/>
      <c r="Z174" s="21"/>
      <c r="AA174" s="19"/>
      <c r="AB174" s="20"/>
      <c r="AC174" s="21"/>
      <c r="AD174" s="19"/>
      <c r="AE174" s="20"/>
      <c r="AF174" s="21"/>
      <c r="AG174" s="22">
        <f t="shared" si="2"/>
        <v>0</v>
      </c>
    </row>
    <row r="175" spans="1:34">
      <c r="A175" s="17" t="s">
        <v>772</v>
      </c>
      <c r="B175" s="33" t="s">
        <v>182</v>
      </c>
      <c r="C175" s="19"/>
      <c r="D175" s="20"/>
      <c r="E175" s="21"/>
      <c r="F175" s="19"/>
      <c r="G175" s="20"/>
      <c r="H175" s="21"/>
      <c r="I175" s="19"/>
      <c r="J175" s="20"/>
      <c r="K175" s="21"/>
      <c r="L175" s="19"/>
      <c r="M175" s="20"/>
      <c r="N175" s="21"/>
      <c r="O175" s="19"/>
      <c r="P175" s="20"/>
      <c r="Q175" s="21"/>
      <c r="R175" s="19"/>
      <c r="S175" s="20"/>
      <c r="T175" s="21"/>
      <c r="U175" s="19"/>
      <c r="V175" s="20"/>
      <c r="W175" s="21"/>
      <c r="X175" s="19"/>
      <c r="Y175" s="20"/>
      <c r="Z175" s="21"/>
      <c r="AA175" s="19"/>
      <c r="AB175" s="20"/>
      <c r="AC175" s="21"/>
      <c r="AD175" s="19"/>
      <c r="AE175" s="20"/>
      <c r="AF175" s="21"/>
      <c r="AG175" s="22">
        <f t="shared" si="2"/>
        <v>0</v>
      </c>
    </row>
    <row r="176" spans="1:34">
      <c r="A176" s="17" t="s">
        <v>773</v>
      </c>
      <c r="B176" s="33" t="s">
        <v>183</v>
      </c>
      <c r="C176" s="19"/>
      <c r="D176" s="20"/>
      <c r="E176" s="21"/>
      <c r="F176" s="19"/>
      <c r="G176" s="20"/>
      <c r="H176" s="21"/>
      <c r="I176" s="19"/>
      <c r="J176" s="20"/>
      <c r="K176" s="21"/>
      <c r="L176" s="19"/>
      <c r="M176" s="20"/>
      <c r="N176" s="21"/>
      <c r="O176" s="19"/>
      <c r="P176" s="20"/>
      <c r="Q176" s="21"/>
      <c r="R176" s="19"/>
      <c r="S176" s="20"/>
      <c r="T176" s="21"/>
      <c r="U176" s="19"/>
      <c r="V176" s="20"/>
      <c r="W176" s="21"/>
      <c r="X176" s="19"/>
      <c r="Y176" s="20"/>
      <c r="Z176" s="21"/>
      <c r="AA176" s="19"/>
      <c r="AB176" s="20"/>
      <c r="AC176" s="21"/>
      <c r="AD176" s="19"/>
      <c r="AE176" s="20"/>
      <c r="AF176" s="21"/>
      <c r="AG176" s="22">
        <f t="shared" si="2"/>
        <v>0</v>
      </c>
    </row>
    <row r="177" spans="1:34">
      <c r="A177" s="17" t="s">
        <v>774</v>
      </c>
      <c r="B177" s="33" t="s">
        <v>184</v>
      </c>
      <c r="C177" s="19"/>
      <c r="D177" s="20"/>
      <c r="E177" s="21"/>
      <c r="F177" s="19"/>
      <c r="G177" s="20"/>
      <c r="H177" s="21"/>
      <c r="I177" s="19"/>
      <c r="J177" s="20"/>
      <c r="K177" s="21"/>
      <c r="L177" s="19">
        <v>15</v>
      </c>
      <c r="M177" s="20"/>
      <c r="N177" s="21"/>
      <c r="O177" s="38"/>
      <c r="P177" s="20"/>
      <c r="Q177" s="21"/>
      <c r="R177" s="19">
        <v>9</v>
      </c>
      <c r="S177" s="20"/>
      <c r="T177" s="21"/>
      <c r="U177" s="38"/>
      <c r="V177" s="20"/>
      <c r="W177" s="21"/>
      <c r="X177" s="19"/>
      <c r="Y177" s="20"/>
      <c r="Z177" s="21"/>
      <c r="AA177" s="19"/>
      <c r="AB177" s="20"/>
      <c r="AC177" s="21"/>
      <c r="AD177" s="19"/>
      <c r="AE177" s="20"/>
      <c r="AF177" s="21"/>
      <c r="AG177" s="22">
        <f t="shared" si="2"/>
        <v>24</v>
      </c>
      <c r="AH177" s="205" t="s">
        <v>577</v>
      </c>
    </row>
    <row r="178" spans="1:34">
      <c r="A178" s="17" t="s">
        <v>775</v>
      </c>
      <c r="B178" s="33" t="s">
        <v>185</v>
      </c>
      <c r="C178" s="19"/>
      <c r="D178" s="20"/>
      <c r="E178" s="21"/>
      <c r="F178" s="19"/>
      <c r="G178" s="20"/>
      <c r="H178" s="21"/>
      <c r="I178" s="19"/>
      <c r="J178" s="20"/>
      <c r="K178" s="21"/>
      <c r="L178" s="19"/>
      <c r="M178" s="20"/>
      <c r="N178" s="21"/>
      <c r="O178" s="19"/>
      <c r="P178" s="20"/>
      <c r="Q178" s="21"/>
      <c r="R178" s="19"/>
      <c r="S178" s="20"/>
      <c r="T178" s="21"/>
      <c r="U178" s="19"/>
      <c r="V178" s="20"/>
      <c r="W178" s="21"/>
      <c r="X178" s="19"/>
      <c r="Y178" s="20"/>
      <c r="Z178" s="21"/>
      <c r="AA178" s="19"/>
      <c r="AB178" s="20"/>
      <c r="AC178" s="21"/>
      <c r="AD178" s="19"/>
      <c r="AE178" s="20"/>
      <c r="AF178" s="21"/>
      <c r="AG178" s="22">
        <f t="shared" si="2"/>
        <v>0</v>
      </c>
    </row>
    <row r="179" spans="1:34">
      <c r="A179" s="17" t="s">
        <v>776</v>
      </c>
      <c r="B179" s="33" t="s">
        <v>186</v>
      </c>
      <c r="C179" s="19"/>
      <c r="D179" s="20"/>
      <c r="E179" s="21"/>
      <c r="F179" s="19"/>
      <c r="G179" s="20"/>
      <c r="H179" s="21"/>
      <c r="I179" s="19"/>
      <c r="J179" s="20"/>
      <c r="K179" s="21"/>
      <c r="L179" s="19"/>
      <c r="M179" s="20"/>
      <c r="N179" s="21"/>
      <c r="O179" s="19"/>
      <c r="P179" s="20"/>
      <c r="Q179" s="21"/>
      <c r="R179" s="19"/>
      <c r="S179" s="20"/>
      <c r="T179" s="21"/>
      <c r="U179" s="19"/>
      <c r="V179" s="20"/>
      <c r="W179" s="21"/>
      <c r="X179" s="19"/>
      <c r="Y179" s="20"/>
      <c r="Z179" s="21"/>
      <c r="AA179" s="19"/>
      <c r="AB179" s="20"/>
      <c r="AC179" s="21"/>
      <c r="AD179" s="19"/>
      <c r="AE179" s="20"/>
      <c r="AF179" s="21"/>
      <c r="AG179" s="22">
        <f t="shared" si="2"/>
        <v>0</v>
      </c>
    </row>
    <row r="180" spans="1:34">
      <c r="A180" s="17" t="s">
        <v>777</v>
      </c>
      <c r="B180" s="33" t="s">
        <v>187</v>
      </c>
      <c r="C180" s="19"/>
      <c r="D180" s="20"/>
      <c r="E180" s="21"/>
      <c r="F180" s="19">
        <v>15</v>
      </c>
      <c r="G180" s="20"/>
      <c r="H180" s="21"/>
      <c r="I180" s="19">
        <v>15</v>
      </c>
      <c r="J180" s="20"/>
      <c r="K180" s="21"/>
      <c r="L180" s="19">
        <v>32</v>
      </c>
      <c r="M180" s="20"/>
      <c r="N180" s="21"/>
      <c r="O180" s="19"/>
      <c r="P180" s="20"/>
      <c r="Q180" s="21"/>
      <c r="R180" s="19"/>
      <c r="S180" s="20"/>
      <c r="T180" s="21"/>
      <c r="U180" s="19"/>
      <c r="V180" s="20"/>
      <c r="W180" s="21"/>
      <c r="X180" s="19"/>
      <c r="Y180" s="20"/>
      <c r="Z180" s="21"/>
      <c r="AA180" s="19"/>
      <c r="AB180" s="20"/>
      <c r="AC180" s="21"/>
      <c r="AD180" s="19"/>
      <c r="AE180" s="20"/>
      <c r="AF180" s="21"/>
      <c r="AG180" s="22">
        <f t="shared" si="2"/>
        <v>62</v>
      </c>
      <c r="AH180" s="204" t="s">
        <v>577</v>
      </c>
    </row>
    <row r="181" spans="1:34">
      <c r="A181" s="17" t="s">
        <v>778</v>
      </c>
      <c r="B181" s="33" t="s">
        <v>188</v>
      </c>
      <c r="C181" s="19"/>
      <c r="D181" s="20"/>
      <c r="E181" s="21"/>
      <c r="F181" s="19"/>
      <c r="G181" s="20"/>
      <c r="H181" s="21"/>
      <c r="I181" s="19"/>
      <c r="J181" s="20"/>
      <c r="K181" s="21"/>
      <c r="L181" s="19"/>
      <c r="M181" s="20"/>
      <c r="N181" s="21"/>
      <c r="O181" s="19"/>
      <c r="P181" s="20"/>
      <c r="Q181" s="21"/>
      <c r="R181" s="19"/>
      <c r="S181" s="20"/>
      <c r="T181" s="21"/>
      <c r="U181" s="19"/>
      <c r="V181" s="20"/>
      <c r="W181" s="21"/>
      <c r="X181" s="19"/>
      <c r="Y181" s="20"/>
      <c r="Z181" s="21"/>
      <c r="AA181" s="19"/>
      <c r="AB181" s="20"/>
      <c r="AC181" s="21"/>
      <c r="AD181" s="19"/>
      <c r="AE181" s="20"/>
      <c r="AF181" s="21"/>
      <c r="AG181" s="22">
        <f t="shared" si="2"/>
        <v>0</v>
      </c>
    </row>
    <row r="182" spans="1:34">
      <c r="A182" s="17" t="s">
        <v>779</v>
      </c>
      <c r="B182" s="33" t="s">
        <v>569</v>
      </c>
      <c r="C182" s="19"/>
      <c r="D182" s="20"/>
      <c r="E182" s="21"/>
      <c r="F182" s="19"/>
      <c r="G182" s="20"/>
      <c r="H182" s="21"/>
      <c r="I182" s="19"/>
      <c r="J182" s="20"/>
      <c r="K182" s="21"/>
      <c r="L182" s="19"/>
      <c r="M182" s="20"/>
      <c r="N182" s="21"/>
      <c r="O182" s="19"/>
      <c r="P182" s="20"/>
      <c r="Q182" s="21"/>
      <c r="R182" s="19">
        <v>28</v>
      </c>
      <c r="S182" s="20"/>
      <c r="T182" s="21"/>
      <c r="U182" s="19"/>
      <c r="V182" s="20"/>
      <c r="W182" s="21"/>
      <c r="X182" s="19"/>
      <c r="Y182" s="20"/>
      <c r="Z182" s="21"/>
      <c r="AA182" s="19">
        <v>22</v>
      </c>
      <c r="AB182" s="20"/>
      <c r="AC182" s="21"/>
      <c r="AD182" s="19"/>
      <c r="AE182" s="20"/>
      <c r="AF182" s="21"/>
      <c r="AG182" s="22">
        <f t="shared" si="2"/>
        <v>50</v>
      </c>
      <c r="AH182" s="205" t="s">
        <v>577</v>
      </c>
    </row>
    <row r="183" spans="1:34">
      <c r="A183" s="17" t="s">
        <v>780</v>
      </c>
      <c r="B183" s="33" t="s">
        <v>190</v>
      </c>
      <c r="C183" s="19"/>
      <c r="D183" s="20"/>
      <c r="E183" s="21"/>
      <c r="F183" s="19"/>
      <c r="G183" s="20"/>
      <c r="H183" s="21"/>
      <c r="I183" s="38"/>
      <c r="J183" s="20"/>
      <c r="K183" s="21"/>
      <c r="L183" s="19"/>
      <c r="M183" s="20"/>
      <c r="N183" s="21"/>
      <c r="O183" s="19"/>
      <c r="P183" s="20"/>
      <c r="Q183" s="21"/>
      <c r="R183" s="19"/>
      <c r="S183" s="20"/>
      <c r="T183" s="21"/>
      <c r="U183" s="19"/>
      <c r="V183" s="20"/>
      <c r="W183" s="21"/>
      <c r="X183" s="19"/>
      <c r="Y183" s="20"/>
      <c r="Z183" s="21"/>
      <c r="AA183" s="19"/>
      <c r="AB183" s="20"/>
      <c r="AC183" s="21"/>
      <c r="AD183" s="19"/>
      <c r="AE183" s="20"/>
      <c r="AF183" s="21"/>
      <c r="AG183" s="22">
        <f t="shared" si="2"/>
        <v>0</v>
      </c>
      <c r="AH183" s="40"/>
    </row>
    <row r="184" spans="1:34">
      <c r="A184" s="17" t="s">
        <v>781</v>
      </c>
      <c r="B184" s="33" t="s">
        <v>191</v>
      </c>
      <c r="C184" s="19"/>
      <c r="D184" s="20"/>
      <c r="E184" s="21"/>
      <c r="F184" s="19"/>
      <c r="G184" s="20"/>
      <c r="H184" s="21"/>
      <c r="I184" s="19"/>
      <c r="J184" s="20"/>
      <c r="K184" s="21"/>
      <c r="L184" s="19"/>
      <c r="M184" s="20"/>
      <c r="N184" s="21"/>
      <c r="O184" s="19"/>
      <c r="P184" s="20"/>
      <c r="Q184" s="21"/>
      <c r="R184" s="19"/>
      <c r="S184" s="20"/>
      <c r="T184" s="21"/>
      <c r="U184" s="19"/>
      <c r="V184" s="20"/>
      <c r="W184" s="21"/>
      <c r="X184" s="19"/>
      <c r="Y184" s="20"/>
      <c r="Z184" s="21"/>
      <c r="AA184" s="19"/>
      <c r="AB184" s="20"/>
      <c r="AC184" s="21"/>
      <c r="AD184" s="19"/>
      <c r="AE184" s="20"/>
      <c r="AF184" s="21"/>
      <c r="AG184" s="22">
        <f t="shared" si="2"/>
        <v>0</v>
      </c>
    </row>
    <row r="185" spans="1:34">
      <c r="A185" s="17" t="s">
        <v>782</v>
      </c>
      <c r="B185" s="33" t="s">
        <v>192</v>
      </c>
      <c r="C185" s="19"/>
      <c r="D185" s="20"/>
      <c r="E185" s="21"/>
      <c r="F185" s="19"/>
      <c r="G185" s="20"/>
      <c r="H185" s="21"/>
      <c r="I185" s="19"/>
      <c r="J185" s="20"/>
      <c r="K185" s="21"/>
      <c r="L185" s="19"/>
      <c r="M185" s="20"/>
      <c r="N185" s="21"/>
      <c r="O185" s="19"/>
      <c r="P185" s="20"/>
      <c r="Q185" s="21"/>
      <c r="R185" s="19"/>
      <c r="S185" s="20"/>
      <c r="T185" s="21"/>
      <c r="U185" s="19"/>
      <c r="V185" s="20"/>
      <c r="W185" s="21"/>
      <c r="X185" s="19"/>
      <c r="Y185" s="20"/>
      <c r="Z185" s="21"/>
      <c r="AA185" s="19"/>
      <c r="AB185" s="20"/>
      <c r="AC185" s="21"/>
      <c r="AD185" s="19"/>
      <c r="AE185" s="20"/>
      <c r="AF185" s="21"/>
      <c r="AG185" s="22">
        <f t="shared" si="2"/>
        <v>0</v>
      </c>
    </row>
    <row r="186" spans="1:34">
      <c r="A186" s="17" t="s">
        <v>783</v>
      </c>
      <c r="B186" s="33" t="s">
        <v>193</v>
      </c>
      <c r="C186" s="19"/>
      <c r="D186" s="20"/>
      <c r="E186" s="21"/>
      <c r="F186" s="19">
        <v>5</v>
      </c>
      <c r="G186" s="20"/>
      <c r="H186" s="21"/>
      <c r="I186" s="19"/>
      <c r="J186" s="20"/>
      <c r="K186" s="21"/>
      <c r="L186" s="19"/>
      <c r="M186" s="20"/>
      <c r="N186" s="21"/>
      <c r="O186" s="19"/>
      <c r="P186" s="20"/>
      <c r="Q186" s="21"/>
      <c r="R186" s="19"/>
      <c r="S186" s="20"/>
      <c r="T186" s="21"/>
      <c r="U186" s="19"/>
      <c r="V186" s="20"/>
      <c r="W186" s="21"/>
      <c r="X186" s="19"/>
      <c r="Y186" s="20"/>
      <c r="Z186" s="21"/>
      <c r="AA186" s="19"/>
      <c r="AB186" s="20"/>
      <c r="AC186" s="21"/>
      <c r="AD186" s="19"/>
      <c r="AE186" s="20"/>
      <c r="AF186" s="21"/>
      <c r="AG186" s="22">
        <f t="shared" si="2"/>
        <v>5</v>
      </c>
      <c r="AH186" s="205" t="s">
        <v>577</v>
      </c>
    </row>
    <row r="187" spans="1:34">
      <c r="A187" s="17" t="s">
        <v>784</v>
      </c>
      <c r="B187" s="33" t="s">
        <v>194</v>
      </c>
      <c r="C187" s="19"/>
      <c r="D187" s="20"/>
      <c r="E187" s="21"/>
      <c r="F187" s="19"/>
      <c r="G187" s="20"/>
      <c r="H187" s="21"/>
      <c r="I187" s="19"/>
      <c r="J187" s="20"/>
      <c r="K187" s="21"/>
      <c r="L187" s="19"/>
      <c r="M187" s="20"/>
      <c r="N187" s="21"/>
      <c r="O187" s="19"/>
      <c r="P187" s="20"/>
      <c r="Q187" s="21"/>
      <c r="R187" s="19"/>
      <c r="S187" s="20"/>
      <c r="T187" s="21"/>
      <c r="U187" s="19"/>
      <c r="V187" s="20"/>
      <c r="W187" s="21"/>
      <c r="X187" s="19"/>
      <c r="Y187" s="20"/>
      <c r="Z187" s="21"/>
      <c r="AA187" s="19"/>
      <c r="AB187" s="20"/>
      <c r="AC187" s="21"/>
      <c r="AD187" s="19"/>
      <c r="AE187" s="20"/>
      <c r="AF187" s="21"/>
      <c r="AG187" s="22">
        <f t="shared" si="2"/>
        <v>0</v>
      </c>
    </row>
    <row r="188" spans="1:34">
      <c r="A188" s="17" t="s">
        <v>785</v>
      </c>
      <c r="B188" s="33" t="s">
        <v>195</v>
      </c>
      <c r="C188" s="19"/>
      <c r="D188" s="20"/>
      <c r="E188" s="21"/>
      <c r="F188" s="38"/>
      <c r="G188" s="20"/>
      <c r="H188" s="21"/>
      <c r="I188" s="19"/>
      <c r="J188" s="20"/>
      <c r="K188" s="21"/>
      <c r="L188" s="19"/>
      <c r="M188" s="20"/>
      <c r="N188" s="21"/>
      <c r="O188" s="19"/>
      <c r="P188" s="20"/>
      <c r="Q188" s="21"/>
      <c r="R188" s="19"/>
      <c r="S188" s="20"/>
      <c r="T188" s="21"/>
      <c r="U188" s="19"/>
      <c r="V188" s="20"/>
      <c r="W188" s="21"/>
      <c r="X188" s="19"/>
      <c r="Y188" s="20"/>
      <c r="Z188" s="21"/>
      <c r="AA188" s="19"/>
      <c r="AB188" s="20"/>
      <c r="AC188" s="21"/>
      <c r="AD188" s="19"/>
      <c r="AE188" s="20"/>
      <c r="AF188" s="21"/>
      <c r="AG188" s="22">
        <f t="shared" si="2"/>
        <v>0</v>
      </c>
      <c r="AH188" s="37"/>
    </row>
    <row r="189" spans="1:34">
      <c r="A189" s="17" t="s">
        <v>786</v>
      </c>
      <c r="B189" s="33" t="s">
        <v>196</v>
      </c>
      <c r="C189" s="19"/>
      <c r="D189" s="20"/>
      <c r="E189" s="21"/>
      <c r="F189" s="19"/>
      <c r="G189" s="20"/>
      <c r="H189" s="21"/>
      <c r="I189" s="19"/>
      <c r="J189" s="20"/>
      <c r="K189" s="21"/>
      <c r="L189" s="19"/>
      <c r="M189" s="20"/>
      <c r="N189" s="21"/>
      <c r="O189" s="19"/>
      <c r="P189" s="20"/>
      <c r="Q189" s="21"/>
      <c r="R189" s="19"/>
      <c r="S189" s="20"/>
      <c r="T189" s="21"/>
      <c r="U189" s="19"/>
      <c r="V189" s="20"/>
      <c r="W189" s="21"/>
      <c r="X189" s="19"/>
      <c r="Y189" s="20"/>
      <c r="Z189" s="21"/>
      <c r="AA189" s="19"/>
      <c r="AB189" s="20"/>
      <c r="AC189" s="21"/>
      <c r="AD189" s="19"/>
      <c r="AE189" s="20"/>
      <c r="AF189" s="21"/>
      <c r="AG189" s="22">
        <f t="shared" si="2"/>
        <v>0</v>
      </c>
    </row>
    <row r="190" spans="1:34">
      <c r="A190" s="17" t="s">
        <v>787</v>
      </c>
      <c r="B190" s="33" t="s">
        <v>197</v>
      </c>
      <c r="C190" s="19"/>
      <c r="D190" s="20"/>
      <c r="E190" s="21"/>
      <c r="F190" s="19"/>
      <c r="G190" s="20"/>
      <c r="H190" s="21"/>
      <c r="I190" s="19"/>
      <c r="J190" s="20"/>
      <c r="K190" s="21"/>
      <c r="L190" s="19"/>
      <c r="M190" s="20"/>
      <c r="N190" s="21"/>
      <c r="O190" s="19"/>
      <c r="P190" s="20"/>
      <c r="Q190" s="21"/>
      <c r="R190" s="19"/>
      <c r="S190" s="20"/>
      <c r="T190" s="21"/>
      <c r="U190" s="19"/>
      <c r="V190" s="20"/>
      <c r="W190" s="21"/>
      <c r="X190" s="19"/>
      <c r="Y190" s="20"/>
      <c r="Z190" s="21"/>
      <c r="AA190" s="19"/>
      <c r="AB190" s="20"/>
      <c r="AC190" s="21"/>
      <c r="AD190" s="19"/>
      <c r="AE190" s="20"/>
      <c r="AF190" s="21"/>
      <c r="AG190" s="22">
        <f t="shared" si="2"/>
        <v>0</v>
      </c>
    </row>
    <row r="191" spans="1:34">
      <c r="A191" s="17" t="s">
        <v>788</v>
      </c>
      <c r="B191" s="33" t="s">
        <v>198</v>
      </c>
      <c r="C191" s="19"/>
      <c r="D191" s="20"/>
      <c r="E191" s="21"/>
      <c r="F191" s="19"/>
      <c r="G191" s="20"/>
      <c r="H191" s="21"/>
      <c r="I191" s="19"/>
      <c r="J191" s="20"/>
      <c r="K191" s="21"/>
      <c r="L191" s="19"/>
      <c r="M191" s="20"/>
      <c r="N191" s="21"/>
      <c r="O191" s="19"/>
      <c r="P191" s="20"/>
      <c r="Q191" s="21"/>
      <c r="R191" s="19"/>
      <c r="S191" s="20"/>
      <c r="T191" s="21"/>
      <c r="U191" s="19"/>
      <c r="V191" s="20"/>
      <c r="W191" s="21"/>
      <c r="X191" s="19"/>
      <c r="Y191" s="20"/>
      <c r="Z191" s="21"/>
      <c r="AA191" s="19"/>
      <c r="AB191" s="20"/>
      <c r="AC191" s="21"/>
      <c r="AD191" s="19"/>
      <c r="AE191" s="20"/>
      <c r="AF191" s="21"/>
      <c r="AG191" s="22">
        <f t="shared" si="2"/>
        <v>0</v>
      </c>
    </row>
    <row r="192" spans="1:34">
      <c r="A192" s="17" t="s">
        <v>789</v>
      </c>
      <c r="B192" s="33" t="s">
        <v>199</v>
      </c>
      <c r="C192" s="19"/>
      <c r="D192" s="20"/>
      <c r="E192" s="21"/>
      <c r="F192" s="19"/>
      <c r="G192" s="20"/>
      <c r="H192" s="21"/>
      <c r="I192" s="19"/>
      <c r="J192" s="20"/>
      <c r="K192" s="21"/>
      <c r="L192" s="19"/>
      <c r="M192" s="20"/>
      <c r="N192" s="21"/>
      <c r="O192" s="19"/>
      <c r="P192" s="20"/>
      <c r="Q192" s="21"/>
      <c r="R192" s="19"/>
      <c r="S192" s="20"/>
      <c r="T192" s="21"/>
      <c r="U192" s="19"/>
      <c r="V192" s="20"/>
      <c r="W192" s="21"/>
      <c r="X192" s="19"/>
      <c r="Y192" s="20"/>
      <c r="Z192" s="21"/>
      <c r="AA192" s="19"/>
      <c r="AB192" s="20"/>
      <c r="AC192" s="21"/>
      <c r="AD192" s="19"/>
      <c r="AE192" s="20"/>
      <c r="AF192" s="21"/>
      <c r="AG192" s="22">
        <f t="shared" si="2"/>
        <v>0</v>
      </c>
    </row>
    <row r="193" spans="1:34">
      <c r="A193" s="17" t="s">
        <v>790</v>
      </c>
      <c r="B193" s="33" t="s">
        <v>200</v>
      </c>
      <c r="C193" s="19"/>
      <c r="D193" s="20"/>
      <c r="E193" s="21"/>
      <c r="F193" s="19"/>
      <c r="G193" s="20"/>
      <c r="H193" s="21"/>
      <c r="I193" s="19"/>
      <c r="J193" s="20"/>
      <c r="K193" s="21"/>
      <c r="L193" s="19"/>
      <c r="M193" s="20"/>
      <c r="N193" s="21"/>
      <c r="O193" s="19"/>
      <c r="P193" s="20"/>
      <c r="Q193" s="21"/>
      <c r="R193" s="19"/>
      <c r="S193" s="20"/>
      <c r="T193" s="21"/>
      <c r="U193" s="19"/>
      <c r="V193" s="20"/>
      <c r="W193" s="21"/>
      <c r="X193" s="19"/>
      <c r="Y193" s="20"/>
      <c r="Z193" s="21"/>
      <c r="AA193" s="19"/>
      <c r="AB193" s="20"/>
      <c r="AC193" s="21"/>
      <c r="AD193" s="19"/>
      <c r="AE193" s="20"/>
      <c r="AF193" s="21"/>
      <c r="AG193" s="22">
        <f t="shared" si="2"/>
        <v>0</v>
      </c>
    </row>
    <row r="194" spans="1:34">
      <c r="A194" s="17" t="s">
        <v>791</v>
      </c>
      <c r="B194" s="33" t="s">
        <v>201</v>
      </c>
      <c r="C194" s="19"/>
      <c r="D194" s="20"/>
      <c r="E194" s="21"/>
      <c r="F194" s="19"/>
      <c r="G194" s="20"/>
      <c r="H194" s="21"/>
      <c r="I194" s="19"/>
      <c r="J194" s="20"/>
      <c r="K194" s="21"/>
      <c r="L194" s="19"/>
      <c r="M194" s="20"/>
      <c r="N194" s="21"/>
      <c r="O194" s="19"/>
      <c r="P194" s="20"/>
      <c r="Q194" s="21"/>
      <c r="R194" s="19"/>
      <c r="S194" s="20"/>
      <c r="T194" s="21"/>
      <c r="U194" s="19"/>
      <c r="V194" s="20"/>
      <c r="W194" s="21"/>
      <c r="X194" s="19"/>
      <c r="Y194" s="20"/>
      <c r="Z194" s="21"/>
      <c r="AA194" s="19"/>
      <c r="AB194" s="20"/>
      <c r="AC194" s="21"/>
      <c r="AD194" s="19"/>
      <c r="AE194" s="20"/>
      <c r="AF194" s="21"/>
      <c r="AG194" s="22">
        <f t="shared" si="2"/>
        <v>0</v>
      </c>
    </row>
    <row r="195" spans="1:34">
      <c r="A195" s="17" t="s">
        <v>792</v>
      </c>
      <c r="B195" s="33" t="s">
        <v>202</v>
      </c>
      <c r="C195" s="19"/>
      <c r="D195" s="20"/>
      <c r="E195" s="21"/>
      <c r="F195" s="19"/>
      <c r="G195" s="20"/>
      <c r="H195" s="21"/>
      <c r="I195" s="19"/>
      <c r="J195" s="20"/>
      <c r="K195" s="21"/>
      <c r="L195" s="19"/>
      <c r="M195" s="20"/>
      <c r="N195" s="21"/>
      <c r="O195" s="19"/>
      <c r="P195" s="20"/>
      <c r="Q195" s="21"/>
      <c r="R195" s="19"/>
      <c r="S195" s="20"/>
      <c r="T195" s="21"/>
      <c r="U195" s="19"/>
      <c r="V195" s="20"/>
      <c r="W195" s="21"/>
      <c r="X195" s="38"/>
      <c r="Y195" s="20"/>
      <c r="Z195" s="21"/>
      <c r="AA195" s="19"/>
      <c r="AB195" s="20"/>
      <c r="AC195" s="21"/>
      <c r="AD195" s="19"/>
      <c r="AE195" s="20"/>
      <c r="AF195" s="21"/>
      <c r="AG195" s="22">
        <f t="shared" ref="AG195:AG258" si="3">SUM(C195:AF195)</f>
        <v>0</v>
      </c>
      <c r="AH195" s="37"/>
    </row>
    <row r="196" spans="1:34">
      <c r="A196" s="17" t="s">
        <v>793</v>
      </c>
      <c r="B196" s="33" t="s">
        <v>203</v>
      </c>
      <c r="C196" s="19"/>
      <c r="D196" s="20"/>
      <c r="E196" s="21"/>
      <c r="F196" s="19"/>
      <c r="G196" s="20"/>
      <c r="H196" s="21"/>
      <c r="I196" s="19"/>
      <c r="J196" s="20"/>
      <c r="K196" s="21"/>
      <c r="L196" s="19"/>
      <c r="M196" s="20"/>
      <c r="N196" s="21"/>
      <c r="O196" s="19"/>
      <c r="P196" s="20"/>
      <c r="Q196" s="21"/>
      <c r="R196" s="19"/>
      <c r="S196" s="20"/>
      <c r="T196" s="21"/>
      <c r="U196" s="19"/>
      <c r="V196" s="20"/>
      <c r="W196" s="21"/>
      <c r="X196" s="19"/>
      <c r="Y196" s="20"/>
      <c r="Z196" s="21"/>
      <c r="AA196" s="19"/>
      <c r="AB196" s="20"/>
      <c r="AC196" s="21"/>
      <c r="AD196" s="19"/>
      <c r="AE196" s="20"/>
      <c r="AF196" s="21"/>
      <c r="AG196" s="22">
        <f t="shared" si="3"/>
        <v>0</v>
      </c>
    </row>
    <row r="197" spans="1:34">
      <c r="A197" s="17" t="s">
        <v>794</v>
      </c>
      <c r="B197" s="33" t="s">
        <v>204</v>
      </c>
      <c r="C197" s="19"/>
      <c r="D197" s="20"/>
      <c r="E197" s="21"/>
      <c r="F197" s="19"/>
      <c r="G197" s="20"/>
      <c r="H197" s="21"/>
      <c r="I197" s="19"/>
      <c r="J197" s="20"/>
      <c r="K197" s="21"/>
      <c r="L197" s="19"/>
      <c r="M197" s="20"/>
      <c r="N197" s="21"/>
      <c r="O197" s="19"/>
      <c r="P197" s="20"/>
      <c r="Q197" s="21"/>
      <c r="R197" s="19"/>
      <c r="S197" s="20"/>
      <c r="T197" s="21"/>
      <c r="U197" s="19"/>
      <c r="V197" s="20"/>
      <c r="W197" s="21"/>
      <c r="X197" s="19"/>
      <c r="Y197" s="20"/>
      <c r="Z197" s="21"/>
      <c r="AA197" s="19"/>
      <c r="AB197" s="20"/>
      <c r="AC197" s="21"/>
      <c r="AD197" s="19"/>
      <c r="AE197" s="20"/>
      <c r="AF197" s="21"/>
      <c r="AG197" s="22">
        <f t="shared" si="3"/>
        <v>0</v>
      </c>
    </row>
    <row r="198" spans="1:34">
      <c r="A198" s="17" t="s">
        <v>795</v>
      </c>
      <c r="B198" s="33" t="s">
        <v>205</v>
      </c>
      <c r="C198" s="19"/>
      <c r="D198" s="20"/>
      <c r="E198" s="21"/>
      <c r="F198" s="19"/>
      <c r="G198" s="20"/>
      <c r="H198" s="21"/>
      <c r="I198" s="19"/>
      <c r="J198" s="20"/>
      <c r="K198" s="21"/>
      <c r="L198" s="19"/>
      <c r="M198" s="20"/>
      <c r="N198" s="21"/>
      <c r="O198" s="19"/>
      <c r="P198" s="20"/>
      <c r="Q198" s="21"/>
      <c r="R198" s="19"/>
      <c r="S198" s="20"/>
      <c r="T198" s="21"/>
      <c r="U198" s="19"/>
      <c r="V198" s="20"/>
      <c r="W198" s="21"/>
      <c r="X198" s="19"/>
      <c r="Y198" s="20"/>
      <c r="Z198" s="21"/>
      <c r="AA198" s="19"/>
      <c r="AB198" s="20"/>
      <c r="AC198" s="21"/>
      <c r="AD198" s="19"/>
      <c r="AE198" s="20"/>
      <c r="AF198" s="21"/>
      <c r="AG198" s="22">
        <f t="shared" si="3"/>
        <v>0</v>
      </c>
    </row>
    <row r="199" spans="1:34">
      <c r="A199" s="17" t="s">
        <v>796</v>
      </c>
      <c r="B199" s="33" t="s">
        <v>206</v>
      </c>
      <c r="C199" s="19"/>
      <c r="D199" s="20"/>
      <c r="E199" s="21"/>
      <c r="F199" s="19"/>
      <c r="G199" s="20"/>
      <c r="H199" s="21"/>
      <c r="I199" s="19"/>
      <c r="J199" s="20"/>
      <c r="K199" s="21"/>
      <c r="L199" s="19"/>
      <c r="M199" s="20"/>
      <c r="N199" s="21"/>
      <c r="O199" s="19"/>
      <c r="P199" s="20"/>
      <c r="Q199" s="21"/>
      <c r="R199" s="19"/>
      <c r="S199" s="20"/>
      <c r="T199" s="21"/>
      <c r="U199" s="19"/>
      <c r="V199" s="20"/>
      <c r="W199" s="21"/>
      <c r="X199" s="19"/>
      <c r="Y199" s="20"/>
      <c r="Z199" s="21"/>
      <c r="AA199" s="19"/>
      <c r="AB199" s="20"/>
      <c r="AC199" s="21"/>
      <c r="AD199" s="19"/>
      <c r="AE199" s="20"/>
      <c r="AF199" s="21"/>
      <c r="AG199" s="22">
        <f t="shared" si="3"/>
        <v>0</v>
      </c>
    </row>
    <row r="200" spans="1:34">
      <c r="A200" s="17" t="s">
        <v>797</v>
      </c>
      <c r="B200" s="33" t="s">
        <v>207</v>
      </c>
      <c r="C200" s="19"/>
      <c r="D200" s="20"/>
      <c r="E200" s="21"/>
      <c r="F200" s="19"/>
      <c r="G200" s="20"/>
      <c r="H200" s="21"/>
      <c r="I200" s="19"/>
      <c r="J200" s="20"/>
      <c r="K200" s="21"/>
      <c r="L200" s="19"/>
      <c r="M200" s="20"/>
      <c r="N200" s="21"/>
      <c r="O200" s="19">
        <v>15</v>
      </c>
      <c r="P200" s="20"/>
      <c r="Q200" s="21"/>
      <c r="R200" s="19"/>
      <c r="S200" s="20"/>
      <c r="T200" s="21"/>
      <c r="U200" s="19"/>
      <c r="V200" s="20"/>
      <c r="W200" s="21"/>
      <c r="X200" s="19"/>
      <c r="Y200" s="20"/>
      <c r="Z200" s="21"/>
      <c r="AA200" s="19"/>
      <c r="AB200" s="20"/>
      <c r="AC200" s="21"/>
      <c r="AD200" s="19"/>
      <c r="AE200" s="20"/>
      <c r="AF200" s="21"/>
      <c r="AG200" s="22">
        <f t="shared" si="3"/>
        <v>15</v>
      </c>
      <c r="AH200" s="205" t="s">
        <v>577</v>
      </c>
    </row>
    <row r="201" spans="1:34">
      <c r="A201" s="17" t="s">
        <v>798</v>
      </c>
      <c r="B201" s="33" t="s">
        <v>799</v>
      </c>
      <c r="C201" s="19"/>
      <c r="D201" s="20"/>
      <c r="E201" s="21"/>
      <c r="F201" s="19"/>
      <c r="G201" s="20"/>
      <c r="H201" s="21"/>
      <c r="I201" s="19"/>
      <c r="J201" s="20"/>
      <c r="K201" s="21"/>
      <c r="L201" s="19"/>
      <c r="M201" s="20"/>
      <c r="N201" s="21"/>
      <c r="O201" s="19"/>
      <c r="P201" s="20"/>
      <c r="Q201" s="21"/>
      <c r="R201" s="19"/>
      <c r="S201" s="20"/>
      <c r="T201" s="21"/>
      <c r="U201" s="19"/>
      <c r="V201" s="20"/>
      <c r="W201" s="21"/>
      <c r="X201" s="19"/>
      <c r="Y201" s="20"/>
      <c r="Z201" s="21"/>
      <c r="AA201" s="19"/>
      <c r="AB201" s="20"/>
      <c r="AC201" s="21"/>
      <c r="AD201" s="19"/>
      <c r="AE201" s="20"/>
      <c r="AF201" s="21"/>
      <c r="AG201" s="22">
        <f t="shared" si="3"/>
        <v>0</v>
      </c>
    </row>
    <row r="202" spans="1:34">
      <c r="A202" s="17" t="s">
        <v>800</v>
      </c>
      <c r="B202" s="33" t="s">
        <v>208</v>
      </c>
      <c r="C202" s="19"/>
      <c r="D202" s="20"/>
      <c r="E202" s="21"/>
      <c r="F202" s="19"/>
      <c r="G202" s="20"/>
      <c r="H202" s="21"/>
      <c r="I202" s="19"/>
      <c r="J202" s="20"/>
      <c r="K202" s="21"/>
      <c r="L202" s="19"/>
      <c r="M202" s="20"/>
      <c r="N202" s="21"/>
      <c r="O202" s="19"/>
      <c r="P202" s="20"/>
      <c r="Q202" s="21"/>
      <c r="R202" s="19"/>
      <c r="S202" s="20"/>
      <c r="T202" s="21"/>
      <c r="U202" s="19"/>
      <c r="V202" s="20"/>
      <c r="W202" s="21"/>
      <c r="X202" s="19"/>
      <c r="Y202" s="20"/>
      <c r="Z202" s="21"/>
      <c r="AA202" s="19"/>
      <c r="AB202" s="20"/>
      <c r="AC202" s="21"/>
      <c r="AD202" s="19"/>
      <c r="AE202" s="20"/>
      <c r="AF202" s="21"/>
      <c r="AG202" s="22">
        <f t="shared" si="3"/>
        <v>0</v>
      </c>
    </row>
    <row r="203" spans="1:34">
      <c r="A203" s="17" t="s">
        <v>801</v>
      </c>
      <c r="B203" s="33" t="s">
        <v>802</v>
      </c>
      <c r="C203" s="19"/>
      <c r="D203" s="20"/>
      <c r="E203" s="21"/>
      <c r="F203" s="19"/>
      <c r="G203" s="20"/>
      <c r="H203" s="21"/>
      <c r="I203" s="19"/>
      <c r="J203" s="20"/>
      <c r="K203" s="21"/>
      <c r="L203" s="19"/>
      <c r="M203" s="20"/>
      <c r="N203" s="21"/>
      <c r="O203" s="19"/>
      <c r="P203" s="20"/>
      <c r="Q203" s="21"/>
      <c r="R203" s="19"/>
      <c r="S203" s="20"/>
      <c r="T203" s="21"/>
      <c r="U203" s="19"/>
      <c r="V203" s="20"/>
      <c r="W203" s="21"/>
      <c r="X203" s="19"/>
      <c r="Y203" s="20"/>
      <c r="Z203" s="21"/>
      <c r="AA203" s="19"/>
      <c r="AB203" s="20"/>
      <c r="AC203" s="21"/>
      <c r="AD203" s="19"/>
      <c r="AE203" s="20"/>
      <c r="AF203" s="21"/>
      <c r="AG203" s="22">
        <f t="shared" si="3"/>
        <v>0</v>
      </c>
    </row>
    <row r="204" spans="1:34">
      <c r="A204" s="17" t="s">
        <v>803</v>
      </c>
      <c r="B204" s="33" t="s">
        <v>209</v>
      </c>
      <c r="C204" s="19"/>
      <c r="D204" s="20"/>
      <c r="E204" s="21"/>
      <c r="F204" s="19"/>
      <c r="G204" s="20"/>
      <c r="H204" s="21"/>
      <c r="I204" s="19"/>
      <c r="J204" s="20"/>
      <c r="K204" s="21"/>
      <c r="L204" s="19"/>
      <c r="M204" s="20"/>
      <c r="N204" s="21"/>
      <c r="O204" s="19"/>
      <c r="P204" s="20"/>
      <c r="Q204" s="21"/>
      <c r="R204" s="19"/>
      <c r="S204" s="20"/>
      <c r="T204" s="21"/>
      <c r="U204" s="19"/>
      <c r="V204" s="20"/>
      <c r="W204" s="21"/>
      <c r="X204" s="19"/>
      <c r="Y204" s="20"/>
      <c r="Z204" s="21"/>
      <c r="AA204" s="19"/>
      <c r="AB204" s="20"/>
      <c r="AC204" s="21"/>
      <c r="AD204" s="19"/>
      <c r="AE204" s="20"/>
      <c r="AF204" s="21"/>
      <c r="AG204" s="22">
        <f t="shared" si="3"/>
        <v>0</v>
      </c>
    </row>
    <row r="205" spans="1:34">
      <c r="A205" s="17" t="s">
        <v>804</v>
      </c>
      <c r="B205" s="33" t="s">
        <v>210</v>
      </c>
      <c r="C205" s="19"/>
      <c r="D205" s="20"/>
      <c r="E205" s="21"/>
      <c r="F205" s="19"/>
      <c r="G205" s="20"/>
      <c r="H205" s="21"/>
      <c r="I205" s="19"/>
      <c r="J205" s="20"/>
      <c r="K205" s="21"/>
      <c r="L205" s="19"/>
      <c r="M205" s="20"/>
      <c r="N205" s="21"/>
      <c r="O205" s="19"/>
      <c r="P205" s="20"/>
      <c r="Q205" s="21"/>
      <c r="R205" s="19"/>
      <c r="S205" s="20"/>
      <c r="T205" s="21"/>
      <c r="U205" s="19"/>
      <c r="V205" s="20"/>
      <c r="W205" s="21"/>
      <c r="X205" s="19"/>
      <c r="Y205" s="20"/>
      <c r="Z205" s="21"/>
      <c r="AA205" s="19"/>
      <c r="AB205" s="20"/>
      <c r="AC205" s="21"/>
      <c r="AD205" s="19"/>
      <c r="AE205" s="20"/>
      <c r="AF205" s="21"/>
      <c r="AG205" s="22">
        <f t="shared" si="3"/>
        <v>0</v>
      </c>
      <c r="AH205" s="205" t="s">
        <v>577</v>
      </c>
    </row>
    <row r="206" spans="1:34">
      <c r="A206" s="17" t="s">
        <v>805</v>
      </c>
      <c r="B206" s="33" t="s">
        <v>211</v>
      </c>
      <c r="C206" s="19"/>
      <c r="D206" s="20"/>
      <c r="E206" s="21"/>
      <c r="F206" s="19"/>
      <c r="G206" s="20"/>
      <c r="H206" s="21"/>
      <c r="I206" s="19"/>
      <c r="J206" s="20"/>
      <c r="K206" s="21"/>
      <c r="L206" s="19"/>
      <c r="M206" s="20"/>
      <c r="N206" s="21"/>
      <c r="O206" s="19"/>
      <c r="P206" s="20"/>
      <c r="Q206" s="21"/>
      <c r="R206" s="19"/>
      <c r="S206" s="20"/>
      <c r="T206" s="21"/>
      <c r="U206" s="19"/>
      <c r="V206" s="20"/>
      <c r="W206" s="21"/>
      <c r="X206" s="19"/>
      <c r="Y206" s="20"/>
      <c r="Z206" s="21"/>
      <c r="AA206" s="19"/>
      <c r="AB206" s="20"/>
      <c r="AC206" s="21"/>
      <c r="AD206" s="38"/>
      <c r="AE206" s="20"/>
      <c r="AF206" s="21"/>
      <c r="AG206" s="22">
        <f t="shared" si="3"/>
        <v>0</v>
      </c>
      <c r="AH206" s="37"/>
    </row>
    <row r="207" spans="1:34">
      <c r="A207" s="17" t="s">
        <v>806</v>
      </c>
      <c r="B207" s="33" t="s">
        <v>212</v>
      </c>
      <c r="C207" s="19"/>
      <c r="D207" s="20"/>
      <c r="E207" s="21"/>
      <c r="F207" s="19">
        <v>32</v>
      </c>
      <c r="G207" s="20"/>
      <c r="H207" s="21"/>
      <c r="I207" s="19"/>
      <c r="J207" s="20"/>
      <c r="K207" s="21"/>
      <c r="L207" s="19"/>
      <c r="M207" s="20"/>
      <c r="N207" s="21"/>
      <c r="O207" s="19"/>
      <c r="P207" s="20"/>
      <c r="Q207" s="21"/>
      <c r="R207" s="19"/>
      <c r="S207" s="20"/>
      <c r="T207" s="21"/>
      <c r="U207" s="19">
        <v>15</v>
      </c>
      <c r="V207" s="20"/>
      <c r="W207" s="21"/>
      <c r="X207" s="19">
        <v>28</v>
      </c>
      <c r="Y207" s="20">
        <v>32</v>
      </c>
      <c r="Z207" s="21"/>
      <c r="AA207" s="19"/>
      <c r="AB207" s="20"/>
      <c r="AC207" s="21"/>
      <c r="AD207" s="19">
        <v>22</v>
      </c>
      <c r="AE207" s="20"/>
      <c r="AF207" s="21"/>
      <c r="AG207" s="22">
        <f t="shared" si="3"/>
        <v>129</v>
      </c>
      <c r="AH207" s="205" t="s">
        <v>577</v>
      </c>
    </row>
    <row r="208" spans="1:34">
      <c r="A208" s="17" t="s">
        <v>807</v>
      </c>
      <c r="B208" s="33" t="s">
        <v>33</v>
      </c>
      <c r="C208" s="202">
        <v>24</v>
      </c>
      <c r="D208" s="20"/>
      <c r="E208" s="203"/>
      <c r="F208" s="19"/>
      <c r="G208" s="20"/>
      <c r="H208" s="21"/>
      <c r="I208" s="19">
        <v>22</v>
      </c>
      <c r="J208" s="20"/>
      <c r="K208" s="21"/>
      <c r="L208" s="19">
        <v>5</v>
      </c>
      <c r="M208" s="20"/>
      <c r="N208" s="21"/>
      <c r="O208" s="19"/>
      <c r="P208" s="20"/>
      <c r="Q208" s="21"/>
      <c r="R208" s="19">
        <v>15</v>
      </c>
      <c r="S208" s="20"/>
      <c r="T208" s="21"/>
      <c r="U208" s="19"/>
      <c r="V208" s="20"/>
      <c r="W208" s="21"/>
      <c r="X208" s="19">
        <v>5</v>
      </c>
      <c r="Y208" s="20">
        <v>9</v>
      </c>
      <c r="Z208" s="21">
        <v>15</v>
      </c>
      <c r="AA208" s="19">
        <v>15</v>
      </c>
      <c r="AB208" s="20"/>
      <c r="AC208" s="21"/>
      <c r="AD208" s="19">
        <v>28</v>
      </c>
      <c r="AE208" s="20"/>
      <c r="AF208" s="21"/>
      <c r="AG208" s="22">
        <f t="shared" si="3"/>
        <v>138</v>
      </c>
      <c r="AH208" s="204" t="s">
        <v>577</v>
      </c>
    </row>
    <row r="209" spans="1:34">
      <c r="A209" s="17" t="s">
        <v>808</v>
      </c>
      <c r="B209" s="33" t="s">
        <v>15</v>
      </c>
      <c r="C209" s="19"/>
      <c r="D209" s="20"/>
      <c r="E209" s="21"/>
      <c r="F209" s="19"/>
      <c r="G209" s="20"/>
      <c r="H209" s="21"/>
      <c r="I209" s="19">
        <v>9</v>
      </c>
      <c r="J209" s="20"/>
      <c r="K209" s="21"/>
      <c r="L209" s="19"/>
      <c r="M209" s="20"/>
      <c r="N209" s="21"/>
      <c r="O209" s="19"/>
      <c r="P209" s="20"/>
      <c r="Q209" s="21"/>
      <c r="R209" s="19"/>
      <c r="S209" s="20"/>
      <c r="T209" s="21"/>
      <c r="U209" s="19"/>
      <c r="V209" s="20"/>
      <c r="W209" s="21"/>
      <c r="X209" s="19">
        <v>22</v>
      </c>
      <c r="Y209" s="20"/>
      <c r="Z209" s="21"/>
      <c r="AA209" s="19"/>
      <c r="AB209" s="20"/>
      <c r="AC209" s="21"/>
      <c r="AD209" s="19"/>
      <c r="AE209" s="20"/>
      <c r="AF209" s="21"/>
      <c r="AG209" s="22">
        <f t="shared" si="3"/>
        <v>31</v>
      </c>
      <c r="AH209" s="205" t="s">
        <v>577</v>
      </c>
    </row>
    <row r="210" spans="1:34">
      <c r="A210" s="17" t="s">
        <v>809</v>
      </c>
      <c r="B210" s="33" t="s">
        <v>213</v>
      </c>
      <c r="C210" s="19"/>
      <c r="D210" s="20"/>
      <c r="E210" s="21"/>
      <c r="F210" s="19"/>
      <c r="G210" s="20"/>
      <c r="H210" s="21"/>
      <c r="I210" s="19"/>
      <c r="J210" s="20"/>
      <c r="K210" s="21"/>
      <c r="L210" s="19"/>
      <c r="M210" s="20"/>
      <c r="N210" s="21"/>
      <c r="O210" s="19"/>
      <c r="P210" s="20"/>
      <c r="Q210" s="21"/>
      <c r="R210" s="19"/>
      <c r="S210" s="20"/>
      <c r="T210" s="21"/>
      <c r="U210" s="19"/>
      <c r="V210" s="20"/>
      <c r="W210" s="21"/>
      <c r="X210" s="19"/>
      <c r="Y210" s="20"/>
      <c r="Z210" s="21"/>
      <c r="AA210" s="19"/>
      <c r="AB210" s="20"/>
      <c r="AC210" s="21"/>
      <c r="AD210" s="19"/>
      <c r="AE210" s="20"/>
      <c r="AF210" s="21"/>
      <c r="AG210" s="22">
        <f t="shared" si="3"/>
        <v>0</v>
      </c>
    </row>
    <row r="211" spans="1:34">
      <c r="A211" s="17" t="s">
        <v>810</v>
      </c>
      <c r="B211" s="33" t="s">
        <v>214</v>
      </c>
      <c r="C211" s="19"/>
      <c r="D211" s="20"/>
      <c r="E211" s="21"/>
      <c r="F211" s="19"/>
      <c r="G211" s="20"/>
      <c r="H211" s="21"/>
      <c r="I211" s="19"/>
      <c r="J211" s="20"/>
      <c r="K211" s="21"/>
      <c r="L211" s="38"/>
      <c r="M211" s="20"/>
      <c r="N211" s="21"/>
      <c r="O211" s="19"/>
      <c r="P211" s="20"/>
      <c r="Q211" s="21"/>
      <c r="R211" s="38"/>
      <c r="S211" s="20"/>
      <c r="T211" s="21"/>
      <c r="U211" s="38"/>
      <c r="V211" s="20"/>
      <c r="W211" s="21"/>
      <c r="X211" s="19"/>
      <c r="Y211" s="20"/>
      <c r="Z211" s="21"/>
      <c r="AA211" s="38"/>
      <c r="AB211" s="39"/>
      <c r="AC211" s="21"/>
      <c r="AD211" s="19"/>
      <c r="AE211" s="20"/>
      <c r="AF211" s="21"/>
      <c r="AG211" s="22">
        <f t="shared" si="3"/>
        <v>0</v>
      </c>
      <c r="AH211" s="37"/>
    </row>
    <row r="212" spans="1:34">
      <c r="A212" s="17" t="s">
        <v>811</v>
      </c>
      <c r="B212" s="33" t="s">
        <v>215</v>
      </c>
      <c r="C212" s="19"/>
      <c r="D212" s="20"/>
      <c r="E212" s="21"/>
      <c r="F212" s="19"/>
      <c r="G212" s="20"/>
      <c r="H212" s="21"/>
      <c r="I212" s="19"/>
      <c r="J212" s="20"/>
      <c r="K212" s="21"/>
      <c r="L212" s="19"/>
      <c r="M212" s="20"/>
      <c r="N212" s="21"/>
      <c r="O212" s="19"/>
      <c r="P212" s="20"/>
      <c r="Q212" s="21"/>
      <c r="R212" s="19"/>
      <c r="S212" s="20"/>
      <c r="T212" s="21"/>
      <c r="U212" s="38"/>
      <c r="V212" s="20"/>
      <c r="W212" s="21"/>
      <c r="X212" s="19"/>
      <c r="Y212" s="20"/>
      <c r="Z212" s="21"/>
      <c r="AA212" s="38"/>
      <c r="AB212" s="20"/>
      <c r="AC212" s="21"/>
      <c r="AD212" s="38"/>
      <c r="AE212" s="39"/>
      <c r="AF212" s="21"/>
      <c r="AG212" s="22">
        <f t="shared" si="3"/>
        <v>0</v>
      </c>
      <c r="AH212" s="37"/>
    </row>
    <row r="213" spans="1:34">
      <c r="A213" s="17" t="s">
        <v>812</v>
      </c>
      <c r="B213" s="33" t="s">
        <v>813</v>
      </c>
      <c r="C213" s="19"/>
      <c r="D213" s="20"/>
      <c r="E213" s="21"/>
      <c r="F213" s="19"/>
      <c r="G213" s="20"/>
      <c r="H213" s="21"/>
      <c r="I213" s="19"/>
      <c r="J213" s="20"/>
      <c r="K213" s="21"/>
      <c r="L213" s="19"/>
      <c r="M213" s="20"/>
      <c r="N213" s="21"/>
      <c r="O213" s="19"/>
      <c r="P213" s="20"/>
      <c r="Q213" s="21"/>
      <c r="R213" s="19"/>
      <c r="S213" s="20"/>
      <c r="T213" s="21"/>
      <c r="U213" s="19"/>
      <c r="V213" s="20"/>
      <c r="W213" s="21"/>
      <c r="X213" s="19"/>
      <c r="Y213" s="20"/>
      <c r="Z213" s="21"/>
      <c r="AA213" s="19"/>
      <c r="AB213" s="20"/>
      <c r="AC213" s="21"/>
      <c r="AD213" s="19"/>
      <c r="AE213" s="20"/>
      <c r="AF213" s="21"/>
      <c r="AG213" s="22">
        <f t="shared" si="3"/>
        <v>0</v>
      </c>
      <c r="AH213" s="37"/>
    </row>
    <row r="214" spans="1:34">
      <c r="A214" s="17" t="s">
        <v>814</v>
      </c>
      <c r="B214" s="33" t="s">
        <v>216</v>
      </c>
      <c r="C214" s="19"/>
      <c r="D214" s="20"/>
      <c r="E214" s="21"/>
      <c r="F214" s="19"/>
      <c r="G214" s="20"/>
      <c r="H214" s="21"/>
      <c r="I214" s="19"/>
      <c r="J214" s="20"/>
      <c r="K214" s="21"/>
      <c r="L214" s="19"/>
      <c r="M214" s="20"/>
      <c r="N214" s="21"/>
      <c r="O214" s="19"/>
      <c r="P214" s="20"/>
      <c r="Q214" s="21"/>
      <c r="R214" s="19"/>
      <c r="S214" s="20"/>
      <c r="T214" s="21"/>
      <c r="U214" s="19"/>
      <c r="V214" s="20"/>
      <c r="W214" s="21"/>
      <c r="X214" s="19"/>
      <c r="Y214" s="20"/>
      <c r="Z214" s="21"/>
      <c r="AA214" s="19"/>
      <c r="AB214" s="20"/>
      <c r="AC214" s="21"/>
      <c r="AD214" s="19"/>
      <c r="AE214" s="20"/>
      <c r="AF214" s="21"/>
      <c r="AG214" s="22">
        <f t="shared" si="3"/>
        <v>0</v>
      </c>
    </row>
    <row r="215" spans="1:34">
      <c r="A215" s="17" t="s">
        <v>815</v>
      </c>
      <c r="B215" s="33" t="s">
        <v>217</v>
      </c>
      <c r="C215" s="19"/>
      <c r="D215" s="20"/>
      <c r="E215" s="21"/>
      <c r="F215" s="19"/>
      <c r="G215" s="20"/>
      <c r="H215" s="21"/>
      <c r="I215" s="19"/>
      <c r="J215" s="20"/>
      <c r="K215" s="21"/>
      <c r="L215" s="19"/>
      <c r="M215" s="20"/>
      <c r="N215" s="21"/>
      <c r="O215" s="19"/>
      <c r="P215" s="20"/>
      <c r="Q215" s="21"/>
      <c r="R215" s="19"/>
      <c r="S215" s="20"/>
      <c r="T215" s="21"/>
      <c r="U215" s="19"/>
      <c r="V215" s="20"/>
      <c r="W215" s="21"/>
      <c r="X215" s="19"/>
      <c r="Y215" s="20"/>
      <c r="Z215" s="21"/>
      <c r="AA215" s="19"/>
      <c r="AB215" s="20"/>
      <c r="AC215" s="21"/>
      <c r="AD215" s="19"/>
      <c r="AE215" s="20"/>
      <c r="AF215" s="21"/>
      <c r="AG215" s="22">
        <f t="shared" si="3"/>
        <v>0</v>
      </c>
    </row>
    <row r="216" spans="1:34">
      <c r="A216" s="17" t="s">
        <v>816</v>
      </c>
      <c r="B216" s="33" t="s">
        <v>218</v>
      </c>
      <c r="C216" s="19"/>
      <c r="D216" s="20"/>
      <c r="E216" s="21"/>
      <c r="F216" s="19"/>
      <c r="G216" s="20"/>
      <c r="H216" s="21"/>
      <c r="I216" s="19"/>
      <c r="J216" s="20"/>
      <c r="K216" s="21"/>
      <c r="L216" s="19"/>
      <c r="M216" s="20"/>
      <c r="N216" s="21"/>
      <c r="O216" s="19"/>
      <c r="P216" s="20"/>
      <c r="Q216" s="21"/>
      <c r="R216" s="19"/>
      <c r="S216" s="20"/>
      <c r="T216" s="21"/>
      <c r="U216" s="19"/>
      <c r="V216" s="20"/>
      <c r="W216" s="21"/>
      <c r="X216" s="19"/>
      <c r="Y216" s="20"/>
      <c r="Z216" s="21"/>
      <c r="AA216" s="19"/>
      <c r="AB216" s="20"/>
      <c r="AC216" s="21"/>
      <c r="AD216" s="19"/>
      <c r="AE216" s="20"/>
      <c r="AF216" s="21"/>
      <c r="AG216" s="22">
        <f t="shared" si="3"/>
        <v>0</v>
      </c>
    </row>
    <row r="217" spans="1:34">
      <c r="A217" s="17" t="s">
        <v>817</v>
      </c>
      <c r="B217" s="33" t="s">
        <v>219</v>
      </c>
      <c r="C217" s="19"/>
      <c r="D217" s="20"/>
      <c r="E217" s="21"/>
      <c r="F217" s="19"/>
      <c r="G217" s="20"/>
      <c r="H217" s="21"/>
      <c r="I217" s="19"/>
      <c r="J217" s="20"/>
      <c r="K217" s="21"/>
      <c r="L217" s="19"/>
      <c r="M217" s="20"/>
      <c r="N217" s="21"/>
      <c r="O217" s="19"/>
      <c r="P217" s="20"/>
      <c r="Q217" s="21"/>
      <c r="R217" s="19"/>
      <c r="S217" s="20"/>
      <c r="T217" s="21"/>
      <c r="U217" s="19"/>
      <c r="V217" s="20"/>
      <c r="W217" s="21"/>
      <c r="X217" s="19"/>
      <c r="Y217" s="20"/>
      <c r="Z217" s="21"/>
      <c r="AA217" s="19"/>
      <c r="AB217" s="20"/>
      <c r="AC217" s="21"/>
      <c r="AD217" s="19"/>
      <c r="AE217" s="20"/>
      <c r="AF217" s="21"/>
      <c r="AG217" s="22">
        <f t="shared" si="3"/>
        <v>0</v>
      </c>
    </row>
    <row r="218" spans="1:34">
      <c r="A218" s="17" t="s">
        <v>818</v>
      </c>
      <c r="B218" s="33" t="s">
        <v>220</v>
      </c>
      <c r="C218" s="19"/>
      <c r="D218" s="20"/>
      <c r="E218" s="21"/>
      <c r="F218" s="19">
        <v>22</v>
      </c>
      <c r="G218" s="20"/>
      <c r="H218" s="21"/>
      <c r="I218" s="19"/>
      <c r="J218" s="20"/>
      <c r="K218" s="21"/>
      <c r="L218" s="19"/>
      <c r="M218" s="20"/>
      <c r="N218" s="21"/>
      <c r="O218" s="19"/>
      <c r="P218" s="20"/>
      <c r="Q218" s="21"/>
      <c r="R218" s="19"/>
      <c r="S218" s="20"/>
      <c r="T218" s="21"/>
      <c r="U218" s="19"/>
      <c r="V218" s="20"/>
      <c r="W218" s="21"/>
      <c r="X218" s="19">
        <v>5</v>
      </c>
      <c r="Y218" s="20">
        <v>9</v>
      </c>
      <c r="Z218" s="21"/>
      <c r="AA218" s="19"/>
      <c r="AB218" s="20"/>
      <c r="AC218" s="21"/>
      <c r="AD218" s="19"/>
      <c r="AE218" s="20"/>
      <c r="AF218" s="21"/>
      <c r="AG218" s="22">
        <f t="shared" si="3"/>
        <v>36</v>
      </c>
      <c r="AH218" s="205" t="s">
        <v>577</v>
      </c>
    </row>
    <row r="219" spans="1:34">
      <c r="A219" s="17" t="s">
        <v>819</v>
      </c>
      <c r="B219" s="33" t="s">
        <v>221</v>
      </c>
      <c r="C219" s="19"/>
      <c r="D219" s="20"/>
      <c r="E219" s="21"/>
      <c r="F219" s="19"/>
      <c r="G219" s="20"/>
      <c r="H219" s="21"/>
      <c r="I219" s="19"/>
      <c r="J219" s="20"/>
      <c r="K219" s="21"/>
      <c r="L219" s="19"/>
      <c r="M219" s="20"/>
      <c r="N219" s="21"/>
      <c r="O219" s="19"/>
      <c r="P219" s="20"/>
      <c r="Q219" s="21"/>
      <c r="R219" s="19"/>
      <c r="S219" s="20"/>
      <c r="T219" s="21"/>
      <c r="U219" s="19"/>
      <c r="V219" s="20"/>
      <c r="W219" s="21"/>
      <c r="X219" s="19"/>
      <c r="Y219" s="20"/>
      <c r="Z219" s="21"/>
      <c r="AA219" s="19"/>
      <c r="AB219" s="20"/>
      <c r="AC219" s="21"/>
      <c r="AD219" s="19"/>
      <c r="AE219" s="20"/>
      <c r="AF219" s="21"/>
      <c r="AG219" s="22">
        <f t="shared" si="3"/>
        <v>0</v>
      </c>
    </row>
    <row r="220" spans="1:34">
      <c r="A220" s="17" t="s">
        <v>820</v>
      </c>
      <c r="B220" s="33" t="s">
        <v>222</v>
      </c>
      <c r="C220" s="19"/>
      <c r="D220" s="20"/>
      <c r="E220" s="21"/>
      <c r="F220" s="19"/>
      <c r="G220" s="20"/>
      <c r="H220" s="21"/>
      <c r="I220" s="19"/>
      <c r="J220" s="20"/>
      <c r="K220" s="21"/>
      <c r="L220" s="19"/>
      <c r="M220" s="20"/>
      <c r="N220" s="21"/>
      <c r="O220" s="19"/>
      <c r="P220" s="20"/>
      <c r="Q220" s="21"/>
      <c r="R220" s="19"/>
      <c r="S220" s="20"/>
      <c r="T220" s="21"/>
      <c r="U220" s="19"/>
      <c r="V220" s="20"/>
      <c r="W220" s="21"/>
      <c r="X220" s="19"/>
      <c r="Y220" s="20"/>
      <c r="Z220" s="21"/>
      <c r="AA220" s="19"/>
      <c r="AB220" s="20"/>
      <c r="AC220" s="21"/>
      <c r="AD220" s="19"/>
      <c r="AE220" s="20"/>
      <c r="AF220" s="21"/>
      <c r="AG220" s="22">
        <f t="shared" si="3"/>
        <v>0</v>
      </c>
    </row>
    <row r="221" spans="1:34">
      <c r="A221" s="17" t="s">
        <v>821</v>
      </c>
      <c r="B221" s="33" t="s">
        <v>4</v>
      </c>
      <c r="C221" s="19"/>
      <c r="D221" s="20"/>
      <c r="E221" s="21"/>
      <c r="F221" s="19"/>
      <c r="G221" s="20"/>
      <c r="H221" s="21"/>
      <c r="I221" s="19"/>
      <c r="J221" s="20"/>
      <c r="K221" s="21"/>
      <c r="L221" s="19"/>
      <c r="M221" s="20"/>
      <c r="N221" s="21"/>
      <c r="O221" s="19"/>
      <c r="P221" s="20"/>
      <c r="Q221" s="21"/>
      <c r="R221" s="19"/>
      <c r="S221" s="20"/>
      <c r="T221" s="21"/>
      <c r="U221" s="19"/>
      <c r="V221" s="20"/>
      <c r="W221" s="21"/>
      <c r="X221" s="19"/>
      <c r="Y221" s="20"/>
      <c r="Z221" s="21"/>
      <c r="AA221" s="19"/>
      <c r="AB221" s="20"/>
      <c r="AC221" s="21"/>
      <c r="AD221" s="19"/>
      <c r="AE221" s="20"/>
      <c r="AF221" s="21"/>
      <c r="AG221" s="22">
        <f t="shared" si="3"/>
        <v>0</v>
      </c>
    </row>
    <row r="222" spans="1:34">
      <c r="A222" s="17" t="s">
        <v>822</v>
      </c>
      <c r="B222" s="33" t="s">
        <v>223</v>
      </c>
      <c r="C222" s="19"/>
      <c r="D222" s="20"/>
      <c r="E222" s="21"/>
      <c r="F222" s="19"/>
      <c r="G222" s="20"/>
      <c r="H222" s="21"/>
      <c r="I222" s="38"/>
      <c r="J222" s="20"/>
      <c r="K222" s="21"/>
      <c r="L222" s="38"/>
      <c r="M222" s="20"/>
      <c r="N222" s="21"/>
      <c r="O222" s="38"/>
      <c r="P222" s="20"/>
      <c r="Q222" s="21"/>
      <c r="R222" s="38"/>
      <c r="S222" s="39"/>
      <c r="T222" s="21"/>
      <c r="U222" s="19"/>
      <c r="V222" s="20"/>
      <c r="W222" s="21"/>
      <c r="X222" s="38"/>
      <c r="Y222" s="20"/>
      <c r="Z222" s="21"/>
      <c r="AA222" s="19"/>
      <c r="AB222" s="20"/>
      <c r="AC222" s="21"/>
      <c r="AD222" s="19"/>
      <c r="AE222" s="20"/>
      <c r="AF222" s="21"/>
      <c r="AG222" s="22">
        <f t="shared" si="3"/>
        <v>0</v>
      </c>
      <c r="AH222" s="37"/>
    </row>
    <row r="223" spans="1:34">
      <c r="A223" s="17" t="s">
        <v>823</v>
      </c>
      <c r="B223" s="33" t="s">
        <v>224</v>
      </c>
      <c r="C223" s="19"/>
      <c r="D223" s="20"/>
      <c r="E223" s="21"/>
      <c r="F223" s="19">
        <v>9</v>
      </c>
      <c r="G223" s="20"/>
      <c r="H223" s="21"/>
      <c r="I223" s="19"/>
      <c r="J223" s="20"/>
      <c r="K223" s="21"/>
      <c r="L223" s="19">
        <v>22</v>
      </c>
      <c r="M223" s="20"/>
      <c r="N223" s="21"/>
      <c r="O223" s="19"/>
      <c r="P223" s="20"/>
      <c r="Q223" s="21"/>
      <c r="R223" s="19"/>
      <c r="S223" s="20"/>
      <c r="T223" s="21"/>
      <c r="U223" s="19"/>
      <c r="V223" s="20"/>
      <c r="W223" s="21"/>
      <c r="X223" s="19"/>
      <c r="Y223" s="20"/>
      <c r="Z223" s="21"/>
      <c r="AA223" s="19"/>
      <c r="AB223" s="20"/>
      <c r="AC223" s="21"/>
      <c r="AD223" s="19"/>
      <c r="AE223" s="20"/>
      <c r="AF223" s="21"/>
      <c r="AG223" s="22">
        <f t="shared" si="3"/>
        <v>31</v>
      </c>
      <c r="AH223" s="205" t="s">
        <v>577</v>
      </c>
    </row>
    <row r="224" spans="1:34">
      <c r="A224" s="17" t="s">
        <v>824</v>
      </c>
      <c r="B224" s="33" t="s">
        <v>225</v>
      </c>
      <c r="C224" s="19"/>
      <c r="D224" s="20"/>
      <c r="E224" s="21"/>
      <c r="F224" s="19"/>
      <c r="G224" s="20"/>
      <c r="H224" s="21"/>
      <c r="I224" s="19"/>
      <c r="J224" s="20"/>
      <c r="K224" s="21"/>
      <c r="L224" s="19"/>
      <c r="M224" s="20"/>
      <c r="N224" s="21"/>
      <c r="O224" s="19"/>
      <c r="P224" s="20"/>
      <c r="Q224" s="21"/>
      <c r="R224" s="19"/>
      <c r="S224" s="20"/>
      <c r="T224" s="21"/>
      <c r="U224" s="19"/>
      <c r="V224" s="20"/>
      <c r="W224" s="21"/>
      <c r="X224" s="19"/>
      <c r="Y224" s="20"/>
      <c r="Z224" s="21"/>
      <c r="AA224" s="19"/>
      <c r="AB224" s="20"/>
      <c r="AC224" s="21"/>
      <c r="AD224" s="19"/>
      <c r="AE224" s="20"/>
      <c r="AF224" s="21"/>
      <c r="AG224" s="22">
        <f t="shared" si="3"/>
        <v>0</v>
      </c>
    </row>
    <row r="225" spans="1:34">
      <c r="A225" s="17" t="s">
        <v>825</v>
      </c>
      <c r="B225" s="33" t="s">
        <v>226</v>
      </c>
      <c r="C225" s="19"/>
      <c r="D225" s="20"/>
      <c r="E225" s="21"/>
      <c r="F225" s="19"/>
      <c r="G225" s="20"/>
      <c r="H225" s="21"/>
      <c r="I225" s="19"/>
      <c r="J225" s="20"/>
      <c r="K225" s="21"/>
      <c r="L225" s="19"/>
      <c r="M225" s="20"/>
      <c r="N225" s="21"/>
      <c r="O225" s="19"/>
      <c r="P225" s="20"/>
      <c r="Q225" s="21"/>
      <c r="R225" s="19"/>
      <c r="S225" s="20"/>
      <c r="T225" s="21"/>
      <c r="U225" s="19"/>
      <c r="V225" s="20"/>
      <c r="W225" s="21"/>
      <c r="X225" s="19"/>
      <c r="Y225" s="20"/>
      <c r="Z225" s="21"/>
      <c r="AA225" s="19"/>
      <c r="AB225" s="20"/>
      <c r="AC225" s="21"/>
      <c r="AD225" s="19"/>
      <c r="AE225" s="20"/>
      <c r="AF225" s="21"/>
      <c r="AG225" s="22">
        <f t="shared" si="3"/>
        <v>0</v>
      </c>
    </row>
    <row r="226" spans="1:34">
      <c r="A226" s="17" t="s">
        <v>826</v>
      </c>
      <c r="B226" s="33" t="s">
        <v>227</v>
      </c>
      <c r="C226" s="19"/>
      <c r="D226" s="20"/>
      <c r="E226" s="21"/>
      <c r="F226" s="38">
        <v>9</v>
      </c>
      <c r="G226" s="20"/>
      <c r="H226" s="21"/>
      <c r="I226" s="19"/>
      <c r="J226" s="20"/>
      <c r="K226" s="21"/>
      <c r="L226" s="19"/>
      <c r="M226" s="20"/>
      <c r="N226" s="21"/>
      <c r="O226" s="19"/>
      <c r="P226" s="20"/>
      <c r="Q226" s="21"/>
      <c r="R226" s="19"/>
      <c r="S226" s="20"/>
      <c r="T226" s="21"/>
      <c r="U226" s="19"/>
      <c r="V226" s="20"/>
      <c r="W226" s="21"/>
      <c r="X226" s="19"/>
      <c r="Y226" s="20"/>
      <c r="Z226" s="21"/>
      <c r="AA226" s="19"/>
      <c r="AB226" s="20"/>
      <c r="AC226" s="21"/>
      <c r="AD226" s="19"/>
      <c r="AE226" s="20"/>
      <c r="AF226" s="21"/>
      <c r="AG226" s="22">
        <f t="shared" si="3"/>
        <v>9</v>
      </c>
      <c r="AH226" s="205" t="s">
        <v>577</v>
      </c>
    </row>
    <row r="227" spans="1:34">
      <c r="A227" s="17" t="s">
        <v>827</v>
      </c>
      <c r="B227" s="33" t="s">
        <v>228</v>
      </c>
      <c r="C227" s="19"/>
      <c r="D227" s="20"/>
      <c r="E227" s="21"/>
      <c r="F227" s="19"/>
      <c r="G227" s="20"/>
      <c r="H227" s="21"/>
      <c r="I227" s="19"/>
      <c r="J227" s="20"/>
      <c r="K227" s="21"/>
      <c r="L227" s="19"/>
      <c r="M227" s="20"/>
      <c r="N227" s="21"/>
      <c r="O227" s="19"/>
      <c r="P227" s="20"/>
      <c r="Q227" s="21"/>
      <c r="R227" s="19"/>
      <c r="S227" s="20"/>
      <c r="T227" s="21"/>
      <c r="U227" s="19"/>
      <c r="V227" s="20"/>
      <c r="W227" s="21"/>
      <c r="X227" s="19"/>
      <c r="Y227" s="20"/>
      <c r="Z227" s="21"/>
      <c r="AA227" s="19"/>
      <c r="AB227" s="20"/>
      <c r="AC227" s="21"/>
      <c r="AD227" s="19"/>
      <c r="AE227" s="20"/>
      <c r="AF227" s="21"/>
      <c r="AG227" s="22">
        <f t="shared" si="3"/>
        <v>0</v>
      </c>
    </row>
    <row r="228" spans="1:34">
      <c r="A228" s="17" t="s">
        <v>828</v>
      </c>
      <c r="B228" s="33" t="s">
        <v>229</v>
      </c>
      <c r="C228" s="19"/>
      <c r="D228" s="20"/>
      <c r="E228" s="21"/>
      <c r="F228" s="19"/>
      <c r="G228" s="20"/>
      <c r="H228" s="21"/>
      <c r="I228" s="19"/>
      <c r="J228" s="20"/>
      <c r="K228" s="21"/>
      <c r="L228" s="19"/>
      <c r="M228" s="20"/>
      <c r="N228" s="21"/>
      <c r="O228" s="19"/>
      <c r="P228" s="20"/>
      <c r="Q228" s="21"/>
      <c r="R228" s="19"/>
      <c r="S228" s="20"/>
      <c r="T228" s="21"/>
      <c r="U228" s="19"/>
      <c r="V228" s="20"/>
      <c r="W228" s="21"/>
      <c r="X228" s="19"/>
      <c r="Y228" s="20"/>
      <c r="Z228" s="21"/>
      <c r="AA228" s="19"/>
      <c r="AB228" s="20"/>
      <c r="AC228" s="21"/>
      <c r="AD228" s="19"/>
      <c r="AE228" s="20"/>
      <c r="AF228" s="21"/>
      <c r="AG228" s="22">
        <f t="shared" si="3"/>
        <v>0</v>
      </c>
    </row>
    <row r="229" spans="1:34">
      <c r="A229" s="17" t="s">
        <v>829</v>
      </c>
      <c r="B229" s="33" t="s">
        <v>230</v>
      </c>
      <c r="C229" s="19"/>
      <c r="D229" s="20"/>
      <c r="E229" s="21"/>
      <c r="F229" s="19"/>
      <c r="G229" s="20"/>
      <c r="H229" s="21"/>
      <c r="I229" s="19"/>
      <c r="J229" s="20"/>
      <c r="K229" s="21"/>
      <c r="L229" s="19"/>
      <c r="M229" s="20"/>
      <c r="N229" s="21"/>
      <c r="O229" s="19"/>
      <c r="P229" s="20"/>
      <c r="Q229" s="21"/>
      <c r="R229" s="19"/>
      <c r="S229" s="20"/>
      <c r="T229" s="21"/>
      <c r="U229" s="19"/>
      <c r="V229" s="20"/>
      <c r="W229" s="21"/>
      <c r="X229" s="19"/>
      <c r="Y229" s="20"/>
      <c r="Z229" s="21"/>
      <c r="AA229" s="19"/>
      <c r="AB229" s="20"/>
      <c r="AC229" s="21"/>
      <c r="AD229" s="19"/>
      <c r="AE229" s="20"/>
      <c r="AF229" s="21"/>
      <c r="AG229" s="22">
        <f t="shared" si="3"/>
        <v>0</v>
      </c>
    </row>
    <row r="230" spans="1:34">
      <c r="A230" s="17" t="s">
        <v>830</v>
      </c>
      <c r="B230" s="33" t="s">
        <v>1</v>
      </c>
      <c r="C230" s="19"/>
      <c r="D230" s="20"/>
      <c r="E230" s="21"/>
      <c r="F230" s="19">
        <v>5</v>
      </c>
      <c r="G230" s="20"/>
      <c r="H230" s="21"/>
      <c r="I230" s="38"/>
      <c r="J230" s="20"/>
      <c r="K230" s="21"/>
      <c r="L230" s="19"/>
      <c r="M230" s="20"/>
      <c r="N230" s="21"/>
      <c r="O230" s="19"/>
      <c r="P230" s="20"/>
      <c r="Q230" s="21"/>
      <c r="R230" s="19"/>
      <c r="S230" s="20"/>
      <c r="T230" s="21"/>
      <c r="U230" s="19"/>
      <c r="V230" s="20"/>
      <c r="W230" s="21"/>
      <c r="X230" s="19"/>
      <c r="Y230" s="20"/>
      <c r="Z230" s="21"/>
      <c r="AA230" s="19"/>
      <c r="AB230" s="20"/>
      <c r="AC230" s="21"/>
      <c r="AD230" s="19"/>
      <c r="AE230" s="20"/>
      <c r="AF230" s="21"/>
      <c r="AG230" s="22">
        <f t="shared" si="3"/>
        <v>5</v>
      </c>
      <c r="AH230" s="37"/>
    </row>
    <row r="231" spans="1:34">
      <c r="A231" s="17" t="s">
        <v>831</v>
      </c>
      <c r="B231" s="33" t="s">
        <v>231</v>
      </c>
      <c r="C231" s="19"/>
      <c r="D231" s="20"/>
      <c r="E231" s="21"/>
      <c r="F231" s="19"/>
      <c r="G231" s="20"/>
      <c r="H231" s="21"/>
      <c r="I231" s="19"/>
      <c r="J231" s="20"/>
      <c r="K231" s="21"/>
      <c r="L231" s="19"/>
      <c r="M231" s="20"/>
      <c r="N231" s="21"/>
      <c r="O231" s="19"/>
      <c r="P231" s="20"/>
      <c r="Q231" s="21"/>
      <c r="R231" s="19"/>
      <c r="S231" s="20"/>
      <c r="T231" s="21"/>
      <c r="U231" s="19"/>
      <c r="V231" s="20"/>
      <c r="W231" s="21"/>
      <c r="X231" s="19"/>
      <c r="Y231" s="20"/>
      <c r="Z231" s="21"/>
      <c r="AA231" s="19"/>
      <c r="AB231" s="20"/>
      <c r="AC231" s="21"/>
      <c r="AD231" s="19"/>
      <c r="AE231" s="20"/>
      <c r="AF231" s="21"/>
      <c r="AG231" s="22">
        <f t="shared" si="3"/>
        <v>0</v>
      </c>
      <c r="AH231" s="205" t="s">
        <v>577</v>
      </c>
    </row>
    <row r="232" spans="1:34">
      <c r="A232" s="17" t="s">
        <v>832</v>
      </c>
      <c r="B232" s="33" t="s">
        <v>232</v>
      </c>
      <c r="C232" s="19"/>
      <c r="D232" s="20"/>
      <c r="E232" s="21"/>
      <c r="F232" s="19"/>
      <c r="G232" s="20"/>
      <c r="H232" s="21"/>
      <c r="I232" s="19"/>
      <c r="J232" s="20"/>
      <c r="K232" s="21"/>
      <c r="L232" s="19"/>
      <c r="M232" s="20"/>
      <c r="N232" s="21"/>
      <c r="O232" s="19"/>
      <c r="P232" s="20"/>
      <c r="Q232" s="21"/>
      <c r="R232" s="19"/>
      <c r="S232" s="20"/>
      <c r="T232" s="21"/>
      <c r="U232" s="19"/>
      <c r="V232" s="20"/>
      <c r="W232" s="21"/>
      <c r="X232" s="19"/>
      <c r="Y232" s="20"/>
      <c r="Z232" s="21"/>
      <c r="AA232" s="19"/>
      <c r="AB232" s="20"/>
      <c r="AC232" s="21"/>
      <c r="AD232" s="19"/>
      <c r="AE232" s="20"/>
      <c r="AF232" s="21"/>
      <c r="AG232" s="22">
        <f t="shared" si="3"/>
        <v>0</v>
      </c>
    </row>
    <row r="233" spans="1:34">
      <c r="A233" s="17" t="s">
        <v>833</v>
      </c>
      <c r="B233" s="33" t="s">
        <v>233</v>
      </c>
      <c r="C233" s="19"/>
      <c r="D233" s="20"/>
      <c r="E233" s="21"/>
      <c r="F233" s="19"/>
      <c r="G233" s="20"/>
      <c r="H233" s="21"/>
      <c r="I233" s="19"/>
      <c r="J233" s="20"/>
      <c r="K233" s="21"/>
      <c r="L233" s="19"/>
      <c r="M233" s="20"/>
      <c r="N233" s="21"/>
      <c r="O233" s="19"/>
      <c r="P233" s="20"/>
      <c r="Q233" s="21"/>
      <c r="R233" s="19"/>
      <c r="S233" s="20"/>
      <c r="T233" s="21"/>
      <c r="U233" s="19"/>
      <c r="V233" s="20"/>
      <c r="W233" s="21"/>
      <c r="X233" s="19"/>
      <c r="Y233" s="20"/>
      <c r="Z233" s="21"/>
      <c r="AA233" s="19"/>
      <c r="AB233" s="20"/>
      <c r="AC233" s="21"/>
      <c r="AD233" s="19"/>
      <c r="AE233" s="20"/>
      <c r="AF233" s="21"/>
      <c r="AG233" s="22">
        <f t="shared" si="3"/>
        <v>0</v>
      </c>
    </row>
    <row r="234" spans="1:34">
      <c r="A234" s="17" t="s">
        <v>834</v>
      </c>
      <c r="B234" s="33" t="s">
        <v>234</v>
      </c>
      <c r="C234" s="19"/>
      <c r="D234" s="20"/>
      <c r="E234" s="21"/>
      <c r="F234" s="19"/>
      <c r="G234" s="20"/>
      <c r="H234" s="21"/>
      <c r="I234" s="19"/>
      <c r="J234" s="20"/>
      <c r="K234" s="21"/>
      <c r="L234" s="19"/>
      <c r="M234" s="20"/>
      <c r="N234" s="21"/>
      <c r="O234" s="19"/>
      <c r="P234" s="20"/>
      <c r="Q234" s="21"/>
      <c r="R234" s="19"/>
      <c r="S234" s="20"/>
      <c r="T234" s="21"/>
      <c r="U234" s="19"/>
      <c r="V234" s="20"/>
      <c r="W234" s="21"/>
      <c r="X234" s="19"/>
      <c r="Y234" s="20"/>
      <c r="Z234" s="21"/>
      <c r="AA234" s="19"/>
      <c r="AB234" s="20"/>
      <c r="AC234" s="21"/>
      <c r="AD234" s="19"/>
      <c r="AE234" s="20"/>
      <c r="AF234" s="21"/>
      <c r="AG234" s="22">
        <f t="shared" si="3"/>
        <v>0</v>
      </c>
    </row>
    <row r="235" spans="1:34">
      <c r="A235" s="17" t="s">
        <v>835</v>
      </c>
      <c r="B235" s="33" t="s">
        <v>235</v>
      </c>
      <c r="C235" s="19"/>
      <c r="D235" s="20"/>
      <c r="E235" s="21"/>
      <c r="F235" s="19"/>
      <c r="G235" s="20"/>
      <c r="H235" s="21"/>
      <c r="I235" s="19"/>
      <c r="J235" s="20"/>
      <c r="K235" s="21"/>
      <c r="L235" s="19"/>
      <c r="M235" s="20"/>
      <c r="N235" s="21"/>
      <c r="O235" s="19"/>
      <c r="P235" s="20"/>
      <c r="Q235" s="21"/>
      <c r="R235" s="19"/>
      <c r="S235" s="20"/>
      <c r="T235" s="21"/>
      <c r="U235" s="19"/>
      <c r="V235" s="20"/>
      <c r="W235" s="21"/>
      <c r="X235" s="19"/>
      <c r="Y235" s="20"/>
      <c r="Z235" s="21"/>
      <c r="AA235" s="19"/>
      <c r="AB235" s="20"/>
      <c r="AC235" s="21"/>
      <c r="AD235" s="19"/>
      <c r="AE235" s="20"/>
      <c r="AF235" s="21"/>
      <c r="AG235" s="22">
        <f t="shared" si="3"/>
        <v>0</v>
      </c>
    </row>
    <row r="236" spans="1:34">
      <c r="A236" s="17" t="s">
        <v>836</v>
      </c>
      <c r="B236" s="33" t="s">
        <v>236</v>
      </c>
      <c r="C236" s="19"/>
      <c r="D236" s="20"/>
      <c r="E236" s="21"/>
      <c r="F236" s="19"/>
      <c r="G236" s="20"/>
      <c r="H236" s="21"/>
      <c r="I236" s="19"/>
      <c r="J236" s="20"/>
      <c r="K236" s="21"/>
      <c r="L236" s="19"/>
      <c r="M236" s="20"/>
      <c r="N236" s="21"/>
      <c r="O236" s="19"/>
      <c r="P236" s="20"/>
      <c r="Q236" s="21"/>
      <c r="R236" s="19"/>
      <c r="S236" s="20"/>
      <c r="T236" s="21"/>
      <c r="U236" s="19"/>
      <c r="V236" s="20"/>
      <c r="W236" s="21"/>
      <c r="X236" s="19"/>
      <c r="Y236" s="20"/>
      <c r="Z236" s="21"/>
      <c r="AA236" s="19"/>
      <c r="AB236" s="20"/>
      <c r="AC236" s="21"/>
      <c r="AD236" s="19"/>
      <c r="AE236" s="20"/>
      <c r="AF236" s="21"/>
      <c r="AG236" s="22">
        <f t="shared" si="3"/>
        <v>0</v>
      </c>
    </row>
    <row r="237" spans="1:34">
      <c r="A237" s="17" t="s">
        <v>837</v>
      </c>
      <c r="B237" s="33" t="s">
        <v>20</v>
      </c>
      <c r="C237" s="19"/>
      <c r="D237" s="20"/>
      <c r="E237" s="21"/>
      <c r="F237" s="19"/>
      <c r="G237" s="20"/>
      <c r="H237" s="21"/>
      <c r="I237" s="19"/>
      <c r="J237" s="20"/>
      <c r="K237" s="21"/>
      <c r="L237" s="38"/>
      <c r="M237" s="20"/>
      <c r="N237" s="21"/>
      <c r="O237" s="19"/>
      <c r="P237" s="20"/>
      <c r="Q237" s="21"/>
      <c r="R237" s="19"/>
      <c r="S237" s="20"/>
      <c r="T237" s="21"/>
      <c r="U237" s="19"/>
      <c r="V237" s="20"/>
      <c r="W237" s="21"/>
      <c r="X237" s="19"/>
      <c r="Y237" s="20"/>
      <c r="Z237" s="21"/>
      <c r="AA237" s="19"/>
      <c r="AB237" s="20"/>
      <c r="AC237" s="21"/>
      <c r="AD237" s="19"/>
      <c r="AE237" s="20"/>
      <c r="AF237" s="21"/>
      <c r="AG237" s="22">
        <f t="shared" si="3"/>
        <v>0</v>
      </c>
      <c r="AH237" s="40"/>
    </row>
    <row r="238" spans="1:34">
      <c r="A238" s="17" t="s">
        <v>838</v>
      </c>
      <c r="B238" s="33" t="s">
        <v>237</v>
      </c>
      <c r="C238" s="19"/>
      <c r="D238" s="20"/>
      <c r="E238" s="21"/>
      <c r="F238" s="19"/>
      <c r="G238" s="20"/>
      <c r="H238" s="21"/>
      <c r="I238" s="19"/>
      <c r="J238" s="20"/>
      <c r="K238" s="21"/>
      <c r="L238" s="19"/>
      <c r="M238" s="20"/>
      <c r="N238" s="21"/>
      <c r="O238" s="19"/>
      <c r="P238" s="20"/>
      <c r="Q238" s="21"/>
      <c r="R238" s="19"/>
      <c r="S238" s="20"/>
      <c r="T238" s="21"/>
      <c r="U238" s="19"/>
      <c r="V238" s="20"/>
      <c r="W238" s="21"/>
      <c r="X238" s="19"/>
      <c r="Y238" s="20"/>
      <c r="Z238" s="21"/>
      <c r="AA238" s="19"/>
      <c r="AB238" s="20"/>
      <c r="AC238" s="21"/>
      <c r="AD238" s="19"/>
      <c r="AE238" s="20"/>
      <c r="AF238" s="21"/>
      <c r="AG238" s="22">
        <f t="shared" si="3"/>
        <v>0</v>
      </c>
    </row>
    <row r="239" spans="1:34">
      <c r="A239" s="17" t="s">
        <v>839</v>
      </c>
      <c r="B239" s="33" t="s">
        <v>238</v>
      </c>
      <c r="C239" s="19"/>
      <c r="D239" s="20"/>
      <c r="E239" s="21"/>
      <c r="F239" s="19"/>
      <c r="G239" s="20"/>
      <c r="H239" s="21"/>
      <c r="I239" s="19"/>
      <c r="J239" s="20"/>
      <c r="K239" s="21"/>
      <c r="L239" s="19"/>
      <c r="M239" s="20"/>
      <c r="N239" s="21"/>
      <c r="O239" s="19"/>
      <c r="P239" s="20"/>
      <c r="Q239" s="21"/>
      <c r="R239" s="19"/>
      <c r="S239" s="20"/>
      <c r="T239" s="21"/>
      <c r="U239" s="19"/>
      <c r="V239" s="20"/>
      <c r="W239" s="21"/>
      <c r="X239" s="19"/>
      <c r="Y239" s="20"/>
      <c r="Z239" s="21"/>
      <c r="AA239" s="19"/>
      <c r="AB239" s="20"/>
      <c r="AC239" s="21"/>
      <c r="AD239" s="19"/>
      <c r="AE239" s="20"/>
      <c r="AF239" s="21"/>
      <c r="AG239" s="22">
        <f t="shared" si="3"/>
        <v>0</v>
      </c>
    </row>
    <row r="240" spans="1:34">
      <c r="A240" s="17" t="s">
        <v>840</v>
      </c>
      <c r="B240" s="33" t="s">
        <v>239</v>
      </c>
      <c r="C240" s="19"/>
      <c r="D240" s="20"/>
      <c r="E240" s="21"/>
      <c r="F240" s="19"/>
      <c r="G240" s="20"/>
      <c r="H240" s="21"/>
      <c r="I240" s="19"/>
      <c r="J240" s="20"/>
      <c r="K240" s="21"/>
      <c r="L240" s="19"/>
      <c r="M240" s="20"/>
      <c r="N240" s="21"/>
      <c r="O240" s="19"/>
      <c r="P240" s="20"/>
      <c r="Q240" s="21"/>
      <c r="R240" s="19"/>
      <c r="S240" s="20"/>
      <c r="T240" s="21"/>
      <c r="U240" s="19"/>
      <c r="V240" s="20"/>
      <c r="W240" s="21"/>
      <c r="X240" s="19"/>
      <c r="Y240" s="20"/>
      <c r="Z240" s="21"/>
      <c r="AA240" s="19"/>
      <c r="AB240" s="20"/>
      <c r="AC240" s="21"/>
      <c r="AD240" s="19"/>
      <c r="AE240" s="20"/>
      <c r="AF240" s="21"/>
      <c r="AG240" s="22">
        <f t="shared" si="3"/>
        <v>0</v>
      </c>
    </row>
    <row r="241" spans="1:34">
      <c r="A241" s="17" t="s">
        <v>841</v>
      </c>
      <c r="B241" s="33" t="s">
        <v>240</v>
      </c>
      <c r="C241" s="19"/>
      <c r="D241" s="20"/>
      <c r="E241" s="21"/>
      <c r="F241" s="19"/>
      <c r="G241" s="20"/>
      <c r="H241" s="21"/>
      <c r="I241" s="19"/>
      <c r="J241" s="20"/>
      <c r="K241" s="21"/>
      <c r="L241" s="19"/>
      <c r="M241" s="20"/>
      <c r="N241" s="21"/>
      <c r="O241" s="19"/>
      <c r="P241" s="20"/>
      <c r="Q241" s="21"/>
      <c r="R241" s="19"/>
      <c r="S241" s="20"/>
      <c r="T241" s="21"/>
      <c r="U241" s="19"/>
      <c r="V241" s="20"/>
      <c r="W241" s="21"/>
      <c r="X241" s="19"/>
      <c r="Y241" s="20"/>
      <c r="Z241" s="21"/>
      <c r="AA241" s="19"/>
      <c r="AB241" s="20"/>
      <c r="AC241" s="21"/>
      <c r="AD241" s="19"/>
      <c r="AE241" s="20"/>
      <c r="AF241" s="21"/>
      <c r="AG241" s="22">
        <f t="shared" si="3"/>
        <v>0</v>
      </c>
    </row>
    <row r="242" spans="1:34">
      <c r="A242" s="17" t="s">
        <v>842</v>
      </c>
      <c r="B242" s="33" t="s">
        <v>241</v>
      </c>
      <c r="C242" s="19"/>
      <c r="D242" s="20"/>
      <c r="E242" s="21"/>
      <c r="F242" s="19"/>
      <c r="G242" s="20"/>
      <c r="H242" s="21"/>
      <c r="I242" s="19"/>
      <c r="J242" s="20"/>
      <c r="K242" s="21"/>
      <c r="L242" s="19"/>
      <c r="M242" s="20"/>
      <c r="N242" s="21"/>
      <c r="O242" s="19"/>
      <c r="P242" s="20"/>
      <c r="Q242" s="21"/>
      <c r="R242" s="19"/>
      <c r="S242" s="20"/>
      <c r="T242" s="21"/>
      <c r="U242" s="19"/>
      <c r="V242" s="20"/>
      <c r="W242" s="21"/>
      <c r="X242" s="19"/>
      <c r="Y242" s="20"/>
      <c r="Z242" s="21"/>
      <c r="AA242" s="19"/>
      <c r="AB242" s="20"/>
      <c r="AC242" s="21"/>
      <c r="AD242" s="19"/>
      <c r="AE242" s="20"/>
      <c r="AF242" s="21"/>
      <c r="AG242" s="22">
        <f t="shared" si="3"/>
        <v>0</v>
      </c>
    </row>
    <row r="243" spans="1:34">
      <c r="A243" s="17" t="s">
        <v>843</v>
      </c>
      <c r="B243" s="33" t="s">
        <v>14</v>
      </c>
      <c r="C243" s="19"/>
      <c r="D243" s="20"/>
      <c r="E243" s="21"/>
      <c r="F243" s="19"/>
      <c r="G243" s="20"/>
      <c r="H243" s="21"/>
      <c r="I243" s="19"/>
      <c r="J243" s="20"/>
      <c r="K243" s="21"/>
      <c r="L243" s="19"/>
      <c r="M243" s="20"/>
      <c r="N243" s="21"/>
      <c r="O243" s="19">
        <v>28</v>
      </c>
      <c r="P243" s="20"/>
      <c r="Q243" s="21"/>
      <c r="R243" s="19">
        <v>22</v>
      </c>
      <c r="S243" s="20">
        <v>32</v>
      </c>
      <c r="T243" s="21"/>
      <c r="U243" s="19"/>
      <c r="V243" s="20"/>
      <c r="W243" s="21"/>
      <c r="X243" s="19">
        <v>15</v>
      </c>
      <c r="Y243" s="20"/>
      <c r="Z243" s="21"/>
      <c r="AA243" s="19"/>
      <c r="AB243" s="20"/>
      <c r="AC243" s="21"/>
      <c r="AD243" s="19">
        <v>80</v>
      </c>
      <c r="AE243" s="20"/>
      <c r="AF243" s="21"/>
      <c r="AG243" s="22">
        <f t="shared" si="3"/>
        <v>177</v>
      </c>
      <c r="AH243" s="205" t="s">
        <v>577</v>
      </c>
    </row>
    <row r="244" spans="1:34">
      <c r="A244" s="17" t="s">
        <v>844</v>
      </c>
      <c r="B244" s="33" t="s">
        <v>242</v>
      </c>
      <c r="C244" s="19"/>
      <c r="D244" s="20"/>
      <c r="E244" s="21"/>
      <c r="F244" s="19"/>
      <c r="G244" s="20"/>
      <c r="H244" s="21"/>
      <c r="I244" s="19"/>
      <c r="J244" s="20"/>
      <c r="K244" s="21"/>
      <c r="L244" s="19"/>
      <c r="M244" s="20"/>
      <c r="N244" s="21"/>
      <c r="O244" s="19"/>
      <c r="P244" s="20"/>
      <c r="Q244" s="21"/>
      <c r="R244" s="19"/>
      <c r="S244" s="20"/>
      <c r="T244" s="21"/>
      <c r="U244" s="19"/>
      <c r="V244" s="20"/>
      <c r="W244" s="21"/>
      <c r="X244" s="19"/>
      <c r="Y244" s="20"/>
      <c r="Z244" s="21"/>
      <c r="AA244" s="19"/>
      <c r="AB244" s="20"/>
      <c r="AC244" s="21"/>
      <c r="AD244" s="19"/>
      <c r="AE244" s="20"/>
      <c r="AF244" s="21"/>
      <c r="AG244" s="22">
        <f t="shared" si="3"/>
        <v>0</v>
      </c>
    </row>
    <row r="245" spans="1:34">
      <c r="A245" s="17" t="s">
        <v>845</v>
      </c>
      <c r="B245" s="33" t="s">
        <v>243</v>
      </c>
      <c r="C245" s="19"/>
      <c r="D245" s="20"/>
      <c r="E245" s="21"/>
      <c r="F245" s="19"/>
      <c r="G245" s="20"/>
      <c r="H245" s="21"/>
      <c r="I245" s="19"/>
      <c r="J245" s="20"/>
      <c r="K245" s="21"/>
      <c r="L245" s="19"/>
      <c r="M245" s="20"/>
      <c r="N245" s="21"/>
      <c r="O245" s="19"/>
      <c r="P245" s="20"/>
      <c r="Q245" s="21"/>
      <c r="R245" s="19"/>
      <c r="S245" s="20"/>
      <c r="T245" s="21"/>
      <c r="U245" s="19"/>
      <c r="V245" s="20"/>
      <c r="W245" s="21"/>
      <c r="X245" s="19"/>
      <c r="Y245" s="20"/>
      <c r="Z245" s="21"/>
      <c r="AA245" s="19"/>
      <c r="AB245" s="20"/>
      <c r="AC245" s="21"/>
      <c r="AD245" s="19"/>
      <c r="AE245" s="20"/>
      <c r="AF245" s="21"/>
      <c r="AG245" s="22">
        <f t="shared" si="3"/>
        <v>0</v>
      </c>
    </row>
    <row r="246" spans="1:34">
      <c r="A246" s="17" t="s">
        <v>846</v>
      </c>
      <c r="B246" s="33" t="s">
        <v>244</v>
      </c>
      <c r="C246" s="19"/>
      <c r="D246" s="20"/>
      <c r="E246" s="21"/>
      <c r="F246" s="19"/>
      <c r="G246" s="20"/>
      <c r="H246" s="21"/>
      <c r="I246" s="19"/>
      <c r="J246" s="20"/>
      <c r="K246" s="21"/>
      <c r="L246" s="19"/>
      <c r="M246" s="20"/>
      <c r="N246" s="21"/>
      <c r="O246" s="19"/>
      <c r="P246" s="20"/>
      <c r="Q246" s="21"/>
      <c r="R246" s="19"/>
      <c r="S246" s="20"/>
      <c r="T246" s="21"/>
      <c r="U246" s="19"/>
      <c r="V246" s="20"/>
      <c r="W246" s="21"/>
      <c r="X246" s="19"/>
      <c r="Y246" s="20"/>
      <c r="Z246" s="21"/>
      <c r="AA246" s="19"/>
      <c r="AB246" s="20"/>
      <c r="AC246" s="21"/>
      <c r="AD246" s="19"/>
      <c r="AE246" s="20"/>
      <c r="AF246" s="21"/>
      <c r="AG246" s="22">
        <f t="shared" si="3"/>
        <v>0</v>
      </c>
    </row>
    <row r="247" spans="1:34">
      <c r="A247" s="17" t="s">
        <v>847</v>
      </c>
      <c r="B247" s="33" t="s">
        <v>245</v>
      </c>
      <c r="C247" s="19"/>
      <c r="D247" s="20"/>
      <c r="E247" s="21"/>
      <c r="F247" s="19"/>
      <c r="G247" s="20"/>
      <c r="H247" s="21"/>
      <c r="I247" s="19"/>
      <c r="J247" s="20"/>
      <c r="K247" s="21"/>
      <c r="L247" s="19"/>
      <c r="M247" s="20"/>
      <c r="N247" s="21"/>
      <c r="O247" s="19"/>
      <c r="P247" s="20"/>
      <c r="Q247" s="21"/>
      <c r="R247" s="19"/>
      <c r="S247" s="20"/>
      <c r="T247" s="21"/>
      <c r="U247" s="19"/>
      <c r="V247" s="20"/>
      <c r="W247" s="21"/>
      <c r="X247" s="19"/>
      <c r="Y247" s="20"/>
      <c r="Z247" s="21"/>
      <c r="AA247" s="19"/>
      <c r="AB247" s="20"/>
      <c r="AC247" s="21"/>
      <c r="AD247" s="19"/>
      <c r="AE247" s="20"/>
      <c r="AF247" s="21"/>
      <c r="AG247" s="22">
        <f t="shared" si="3"/>
        <v>0</v>
      </c>
    </row>
    <row r="248" spans="1:34">
      <c r="A248" s="17" t="s">
        <v>848</v>
      </c>
      <c r="B248" s="33" t="s">
        <v>246</v>
      </c>
      <c r="C248" s="19"/>
      <c r="D248" s="20"/>
      <c r="E248" s="21"/>
      <c r="F248" s="19"/>
      <c r="G248" s="20"/>
      <c r="H248" s="21"/>
      <c r="I248" s="19"/>
      <c r="J248" s="20"/>
      <c r="K248" s="21"/>
      <c r="L248" s="19"/>
      <c r="M248" s="20"/>
      <c r="N248" s="21"/>
      <c r="O248" s="19"/>
      <c r="P248" s="20"/>
      <c r="Q248" s="21"/>
      <c r="R248" s="19"/>
      <c r="S248" s="20"/>
      <c r="T248" s="21"/>
      <c r="U248" s="19"/>
      <c r="V248" s="20"/>
      <c r="W248" s="21"/>
      <c r="X248" s="19"/>
      <c r="Y248" s="20"/>
      <c r="Z248" s="21"/>
      <c r="AA248" s="19"/>
      <c r="AB248" s="20"/>
      <c r="AC248" s="21"/>
      <c r="AD248" s="19"/>
      <c r="AE248" s="20"/>
      <c r="AF248" s="21"/>
      <c r="AG248" s="22">
        <f t="shared" si="3"/>
        <v>0</v>
      </c>
    </row>
    <row r="249" spans="1:34">
      <c r="A249" s="17" t="s">
        <v>849</v>
      </c>
      <c r="B249" s="33" t="s">
        <v>247</v>
      </c>
      <c r="C249" s="19"/>
      <c r="D249" s="20"/>
      <c r="E249" s="21"/>
      <c r="F249" s="19"/>
      <c r="G249" s="20"/>
      <c r="H249" s="21"/>
      <c r="I249" s="19"/>
      <c r="J249" s="20"/>
      <c r="K249" s="21"/>
      <c r="L249" s="19"/>
      <c r="M249" s="20"/>
      <c r="N249" s="21"/>
      <c r="O249" s="19"/>
      <c r="P249" s="20"/>
      <c r="Q249" s="21"/>
      <c r="R249" s="19"/>
      <c r="S249" s="20"/>
      <c r="T249" s="21"/>
      <c r="U249" s="19"/>
      <c r="V249" s="20"/>
      <c r="W249" s="21"/>
      <c r="X249" s="19"/>
      <c r="Y249" s="20"/>
      <c r="Z249" s="21"/>
      <c r="AA249" s="19"/>
      <c r="AB249" s="20"/>
      <c r="AC249" s="21"/>
      <c r="AD249" s="19"/>
      <c r="AE249" s="20"/>
      <c r="AF249" s="21"/>
      <c r="AG249" s="22">
        <f t="shared" si="3"/>
        <v>0</v>
      </c>
    </row>
    <row r="250" spans="1:34">
      <c r="A250" s="17" t="s">
        <v>850</v>
      </c>
      <c r="B250" s="33" t="s">
        <v>249</v>
      </c>
      <c r="C250" s="19"/>
      <c r="D250" s="20"/>
      <c r="E250" s="21"/>
      <c r="F250" s="19"/>
      <c r="G250" s="20"/>
      <c r="H250" s="21"/>
      <c r="I250" s="19"/>
      <c r="J250" s="20"/>
      <c r="K250" s="21"/>
      <c r="L250" s="19"/>
      <c r="M250" s="20"/>
      <c r="N250" s="21"/>
      <c r="O250" s="19"/>
      <c r="P250" s="20"/>
      <c r="Q250" s="21"/>
      <c r="R250" s="19"/>
      <c r="S250" s="20"/>
      <c r="T250" s="21"/>
      <c r="U250" s="19"/>
      <c r="V250" s="20"/>
      <c r="W250" s="21"/>
      <c r="X250" s="19"/>
      <c r="Y250" s="20"/>
      <c r="Z250" s="21"/>
      <c r="AA250" s="19"/>
      <c r="AB250" s="20"/>
      <c r="AC250" s="21"/>
      <c r="AD250" s="19"/>
      <c r="AE250" s="20"/>
      <c r="AF250" s="21"/>
      <c r="AG250" s="22">
        <f t="shared" si="3"/>
        <v>0</v>
      </c>
    </row>
    <row r="251" spans="1:34">
      <c r="A251" s="17" t="s">
        <v>851</v>
      </c>
      <c r="B251" s="33" t="s">
        <v>250</v>
      </c>
      <c r="C251" s="19"/>
      <c r="D251" s="20"/>
      <c r="E251" s="21"/>
      <c r="F251" s="19"/>
      <c r="G251" s="20"/>
      <c r="H251" s="21"/>
      <c r="I251" s="19"/>
      <c r="J251" s="20"/>
      <c r="K251" s="21"/>
      <c r="L251" s="19">
        <v>5</v>
      </c>
      <c r="M251" s="20"/>
      <c r="N251" s="21"/>
      <c r="O251" s="19"/>
      <c r="P251" s="20"/>
      <c r="Q251" s="21"/>
      <c r="R251" s="19"/>
      <c r="S251" s="20"/>
      <c r="T251" s="21"/>
      <c r="U251" s="19"/>
      <c r="V251" s="20"/>
      <c r="W251" s="21"/>
      <c r="X251" s="19"/>
      <c r="Y251" s="20"/>
      <c r="Z251" s="21"/>
      <c r="AA251" s="19"/>
      <c r="AB251" s="20"/>
      <c r="AC251" s="21"/>
      <c r="AD251" s="19"/>
      <c r="AE251" s="20"/>
      <c r="AF251" s="21"/>
      <c r="AG251" s="22">
        <f t="shared" si="3"/>
        <v>5</v>
      </c>
      <c r="AH251" s="205" t="s">
        <v>577</v>
      </c>
    </row>
    <row r="252" spans="1:34">
      <c r="A252" s="17" t="s">
        <v>852</v>
      </c>
      <c r="B252" s="33" t="s">
        <v>25</v>
      </c>
      <c r="C252" s="19"/>
      <c r="D252" s="20"/>
      <c r="E252" s="21"/>
      <c r="F252" s="38"/>
      <c r="G252" s="20"/>
      <c r="H252" s="21"/>
      <c r="I252" s="19"/>
      <c r="J252" s="20"/>
      <c r="K252" s="21"/>
      <c r="L252" s="19"/>
      <c r="M252" s="20"/>
      <c r="N252" s="21"/>
      <c r="O252" s="38"/>
      <c r="P252" s="20"/>
      <c r="Q252" s="21"/>
      <c r="R252" s="38"/>
      <c r="S252" s="39"/>
      <c r="T252" s="21"/>
      <c r="U252" s="38"/>
      <c r="V252" s="39"/>
      <c r="W252" s="21"/>
      <c r="X252" s="38"/>
      <c r="Y252" s="39"/>
      <c r="Z252" s="21"/>
      <c r="AA252" s="38"/>
      <c r="AB252" s="20"/>
      <c r="AC252" s="21"/>
      <c r="AD252" s="38"/>
      <c r="AE252" s="39"/>
      <c r="AF252" s="21"/>
      <c r="AG252" s="22">
        <f t="shared" si="3"/>
        <v>0</v>
      </c>
      <c r="AH252" s="37"/>
    </row>
    <row r="253" spans="1:34">
      <c r="A253" s="17" t="s">
        <v>853</v>
      </c>
      <c r="B253" s="33" t="s">
        <v>251</v>
      </c>
      <c r="C253" s="19"/>
      <c r="D253" s="20"/>
      <c r="E253" s="21"/>
      <c r="F253" s="19"/>
      <c r="G253" s="20"/>
      <c r="H253" s="21"/>
      <c r="I253" s="19"/>
      <c r="J253" s="20"/>
      <c r="K253" s="21"/>
      <c r="L253" s="19"/>
      <c r="M253" s="20"/>
      <c r="N253" s="21"/>
      <c r="O253" s="19"/>
      <c r="P253" s="20"/>
      <c r="Q253" s="21"/>
      <c r="R253" s="19"/>
      <c r="S253" s="20"/>
      <c r="T253" s="21"/>
      <c r="U253" s="19"/>
      <c r="V253" s="20"/>
      <c r="W253" s="21"/>
      <c r="X253" s="19"/>
      <c r="Y253" s="20"/>
      <c r="Z253" s="21"/>
      <c r="AA253" s="19"/>
      <c r="AB253" s="20"/>
      <c r="AC253" s="21"/>
      <c r="AD253" s="19"/>
      <c r="AE253" s="20"/>
      <c r="AF253" s="21"/>
      <c r="AG253" s="22">
        <f t="shared" si="3"/>
        <v>0</v>
      </c>
    </row>
    <row r="254" spans="1:34">
      <c r="A254" s="17" t="s">
        <v>854</v>
      </c>
      <c r="B254" s="33" t="s">
        <v>855</v>
      </c>
      <c r="C254" s="19"/>
      <c r="D254" s="20"/>
      <c r="E254" s="21"/>
      <c r="F254" s="19"/>
      <c r="G254" s="20"/>
      <c r="H254" s="21"/>
      <c r="I254" s="19"/>
      <c r="J254" s="20"/>
      <c r="K254" s="21"/>
      <c r="L254" s="19"/>
      <c r="M254" s="20"/>
      <c r="N254" s="21"/>
      <c r="O254" s="19"/>
      <c r="P254" s="20"/>
      <c r="Q254" s="21"/>
      <c r="R254" s="19"/>
      <c r="S254" s="20"/>
      <c r="T254" s="21"/>
      <c r="U254" s="19"/>
      <c r="V254" s="20"/>
      <c r="W254" s="21"/>
      <c r="X254" s="19"/>
      <c r="Y254" s="20"/>
      <c r="Z254" s="21"/>
      <c r="AA254" s="19"/>
      <c r="AB254" s="20"/>
      <c r="AC254" s="21"/>
      <c r="AD254" s="19"/>
      <c r="AE254" s="20"/>
      <c r="AF254" s="21"/>
      <c r="AG254" s="22">
        <f t="shared" si="3"/>
        <v>0</v>
      </c>
    </row>
    <row r="255" spans="1:34">
      <c r="A255" s="17" t="s">
        <v>856</v>
      </c>
      <c r="B255" s="33" t="s">
        <v>252</v>
      </c>
      <c r="C255" s="19"/>
      <c r="D255" s="20"/>
      <c r="E255" s="21"/>
      <c r="F255" s="19"/>
      <c r="G255" s="20"/>
      <c r="H255" s="21"/>
      <c r="I255" s="19"/>
      <c r="J255" s="20"/>
      <c r="K255" s="21"/>
      <c r="L255" s="19"/>
      <c r="M255" s="20"/>
      <c r="N255" s="21"/>
      <c r="O255" s="19"/>
      <c r="P255" s="20"/>
      <c r="Q255" s="21"/>
      <c r="R255" s="19"/>
      <c r="S255" s="20"/>
      <c r="T255" s="21"/>
      <c r="U255" s="19"/>
      <c r="V255" s="20"/>
      <c r="W255" s="21"/>
      <c r="X255" s="19"/>
      <c r="Y255" s="20"/>
      <c r="Z255" s="21"/>
      <c r="AA255" s="19"/>
      <c r="AB255" s="20"/>
      <c r="AC255" s="21"/>
      <c r="AD255" s="19"/>
      <c r="AE255" s="20"/>
      <c r="AF255" s="21"/>
      <c r="AG255" s="22">
        <f t="shared" si="3"/>
        <v>0</v>
      </c>
    </row>
    <row r="256" spans="1:34">
      <c r="A256" s="17" t="s">
        <v>857</v>
      </c>
      <c r="B256" s="33" t="s">
        <v>253</v>
      </c>
      <c r="C256" s="19"/>
      <c r="D256" s="20"/>
      <c r="E256" s="21"/>
      <c r="F256" s="19"/>
      <c r="G256" s="20"/>
      <c r="H256" s="21"/>
      <c r="I256" s="19"/>
      <c r="J256" s="20"/>
      <c r="K256" s="21"/>
      <c r="L256" s="19"/>
      <c r="M256" s="20"/>
      <c r="N256" s="21"/>
      <c r="O256" s="19"/>
      <c r="P256" s="20"/>
      <c r="Q256" s="21"/>
      <c r="R256" s="19"/>
      <c r="S256" s="20"/>
      <c r="T256" s="21"/>
      <c r="U256" s="19"/>
      <c r="V256" s="20"/>
      <c r="W256" s="21"/>
      <c r="X256" s="19"/>
      <c r="Y256" s="20"/>
      <c r="Z256" s="21"/>
      <c r="AA256" s="19"/>
      <c r="AB256" s="20"/>
      <c r="AC256" s="21"/>
      <c r="AD256" s="19"/>
      <c r="AE256" s="20"/>
      <c r="AF256" s="21"/>
      <c r="AG256" s="22">
        <f t="shared" si="3"/>
        <v>0</v>
      </c>
    </row>
    <row r="257" spans="1:34">
      <c r="A257" s="17" t="s">
        <v>858</v>
      </c>
      <c r="B257" s="33" t="s">
        <v>254</v>
      </c>
      <c r="C257" s="19"/>
      <c r="D257" s="20"/>
      <c r="E257" s="21"/>
      <c r="F257" s="19"/>
      <c r="G257" s="20"/>
      <c r="H257" s="21"/>
      <c r="I257" s="19"/>
      <c r="J257" s="20"/>
      <c r="K257" s="21"/>
      <c r="L257" s="19"/>
      <c r="M257" s="20"/>
      <c r="N257" s="21"/>
      <c r="O257" s="19"/>
      <c r="P257" s="20"/>
      <c r="Q257" s="21"/>
      <c r="R257" s="19"/>
      <c r="S257" s="20"/>
      <c r="T257" s="21"/>
      <c r="U257" s="19"/>
      <c r="V257" s="20"/>
      <c r="W257" s="21"/>
      <c r="X257" s="19"/>
      <c r="Y257" s="20"/>
      <c r="Z257" s="21"/>
      <c r="AA257" s="19"/>
      <c r="AB257" s="20"/>
      <c r="AC257" s="21"/>
      <c r="AD257" s="19"/>
      <c r="AE257" s="20"/>
      <c r="AF257" s="21"/>
      <c r="AG257" s="22">
        <f t="shared" si="3"/>
        <v>0</v>
      </c>
    </row>
    <row r="258" spans="1:34">
      <c r="A258" s="17" t="s">
        <v>859</v>
      </c>
      <c r="B258" s="33" t="s">
        <v>255</v>
      </c>
      <c r="C258" s="19"/>
      <c r="D258" s="20"/>
      <c r="E258" s="21"/>
      <c r="F258" s="19"/>
      <c r="G258" s="20"/>
      <c r="H258" s="21"/>
      <c r="I258" s="19"/>
      <c r="J258" s="20"/>
      <c r="K258" s="21"/>
      <c r="L258" s="19"/>
      <c r="M258" s="20"/>
      <c r="N258" s="21"/>
      <c r="O258" s="19"/>
      <c r="P258" s="20"/>
      <c r="Q258" s="21"/>
      <c r="R258" s="19"/>
      <c r="S258" s="20"/>
      <c r="T258" s="21"/>
      <c r="U258" s="19"/>
      <c r="V258" s="20"/>
      <c r="W258" s="21"/>
      <c r="X258" s="19"/>
      <c r="Y258" s="20"/>
      <c r="Z258" s="21"/>
      <c r="AA258" s="19"/>
      <c r="AB258" s="20"/>
      <c r="AC258" s="21"/>
      <c r="AD258" s="19"/>
      <c r="AE258" s="20"/>
      <c r="AF258" s="21"/>
      <c r="AG258" s="22">
        <f t="shared" si="3"/>
        <v>0</v>
      </c>
    </row>
    <row r="259" spans="1:34">
      <c r="A259" s="17" t="s">
        <v>860</v>
      </c>
      <c r="B259" s="33" t="s">
        <v>256</v>
      </c>
      <c r="C259" s="19"/>
      <c r="D259" s="20"/>
      <c r="E259" s="21"/>
      <c r="F259" s="19"/>
      <c r="G259" s="20"/>
      <c r="H259" s="21"/>
      <c r="I259" s="19"/>
      <c r="J259" s="20"/>
      <c r="K259" s="21"/>
      <c r="L259" s="19"/>
      <c r="M259" s="20"/>
      <c r="N259" s="21"/>
      <c r="O259" s="19"/>
      <c r="P259" s="20"/>
      <c r="Q259" s="21"/>
      <c r="R259" s="38"/>
      <c r="S259" s="20"/>
      <c r="T259" s="21"/>
      <c r="U259" s="19"/>
      <c r="V259" s="20"/>
      <c r="W259" s="21"/>
      <c r="X259" s="19"/>
      <c r="Y259" s="20"/>
      <c r="Z259" s="21"/>
      <c r="AA259" s="19"/>
      <c r="AB259" s="20"/>
      <c r="AC259" s="21"/>
      <c r="AD259" s="19"/>
      <c r="AE259" s="20"/>
      <c r="AF259" s="21"/>
      <c r="AG259" s="22">
        <f t="shared" ref="AG259:AG322" si="4">SUM(C259:AF259)</f>
        <v>0</v>
      </c>
      <c r="AH259" s="37"/>
    </row>
    <row r="260" spans="1:34">
      <c r="A260" s="17" t="s">
        <v>861</v>
      </c>
      <c r="B260" s="33" t="s">
        <v>257</v>
      </c>
      <c r="C260" s="19"/>
      <c r="D260" s="20"/>
      <c r="E260" s="21"/>
      <c r="F260" s="19"/>
      <c r="G260" s="20"/>
      <c r="H260" s="21"/>
      <c r="I260" s="19"/>
      <c r="J260" s="20"/>
      <c r="K260" s="21"/>
      <c r="L260" s="19"/>
      <c r="M260" s="20"/>
      <c r="N260" s="21"/>
      <c r="O260" s="19"/>
      <c r="P260" s="20"/>
      <c r="Q260" s="21"/>
      <c r="R260" s="19"/>
      <c r="S260" s="20"/>
      <c r="T260" s="21"/>
      <c r="U260" s="19"/>
      <c r="V260" s="20"/>
      <c r="W260" s="21"/>
      <c r="X260" s="19"/>
      <c r="Y260" s="20"/>
      <c r="Z260" s="21"/>
      <c r="AA260" s="19"/>
      <c r="AB260" s="20"/>
      <c r="AC260" s="21"/>
      <c r="AD260" s="19"/>
      <c r="AE260" s="20"/>
      <c r="AF260" s="21"/>
      <c r="AG260" s="22">
        <f t="shared" si="4"/>
        <v>0</v>
      </c>
    </row>
    <row r="261" spans="1:34">
      <c r="A261" s="17" t="s">
        <v>862</v>
      </c>
      <c r="B261" s="33" t="s">
        <v>258</v>
      </c>
      <c r="C261" s="19"/>
      <c r="D261" s="20"/>
      <c r="E261" s="21"/>
      <c r="F261" s="19"/>
      <c r="G261" s="20"/>
      <c r="H261" s="21"/>
      <c r="I261" s="19"/>
      <c r="J261" s="20"/>
      <c r="K261" s="21"/>
      <c r="L261" s="19"/>
      <c r="M261" s="20"/>
      <c r="N261" s="21"/>
      <c r="O261" s="19"/>
      <c r="P261" s="20"/>
      <c r="Q261" s="21"/>
      <c r="R261" s="19"/>
      <c r="S261" s="20"/>
      <c r="T261" s="21"/>
      <c r="U261" s="19"/>
      <c r="V261" s="20"/>
      <c r="W261" s="21"/>
      <c r="X261" s="19"/>
      <c r="Y261" s="20"/>
      <c r="Z261" s="21"/>
      <c r="AA261" s="19"/>
      <c r="AB261" s="20"/>
      <c r="AC261" s="21"/>
      <c r="AD261" s="19"/>
      <c r="AE261" s="20"/>
      <c r="AF261" s="21"/>
      <c r="AG261" s="22">
        <f t="shared" si="4"/>
        <v>0</v>
      </c>
    </row>
    <row r="262" spans="1:34">
      <c r="A262" s="17" t="s">
        <v>863</v>
      </c>
      <c r="B262" s="33" t="s">
        <v>259</v>
      </c>
      <c r="C262" s="19"/>
      <c r="D262" s="20"/>
      <c r="E262" s="21"/>
      <c r="F262" s="19"/>
      <c r="G262" s="20"/>
      <c r="H262" s="21"/>
      <c r="I262" s="19"/>
      <c r="J262" s="20"/>
      <c r="K262" s="21"/>
      <c r="L262" s="19"/>
      <c r="M262" s="20"/>
      <c r="N262" s="21"/>
      <c r="O262" s="19"/>
      <c r="P262" s="20"/>
      <c r="Q262" s="21"/>
      <c r="R262" s="19"/>
      <c r="S262" s="20"/>
      <c r="T262" s="21"/>
      <c r="U262" s="19"/>
      <c r="V262" s="20"/>
      <c r="W262" s="21"/>
      <c r="X262" s="19"/>
      <c r="Y262" s="20"/>
      <c r="Z262" s="21"/>
      <c r="AA262" s="19"/>
      <c r="AB262" s="20"/>
      <c r="AC262" s="21"/>
      <c r="AD262" s="19"/>
      <c r="AE262" s="20"/>
      <c r="AF262" s="21"/>
      <c r="AG262" s="22">
        <f t="shared" si="4"/>
        <v>0</v>
      </c>
    </row>
    <row r="263" spans="1:34">
      <c r="A263" s="17" t="s">
        <v>864</v>
      </c>
      <c r="B263" s="33" t="s">
        <v>537</v>
      </c>
      <c r="C263" s="19"/>
      <c r="D263" s="20"/>
      <c r="E263" s="21"/>
      <c r="F263" s="19"/>
      <c r="G263" s="20"/>
      <c r="H263" s="21"/>
      <c r="I263" s="19"/>
      <c r="J263" s="20"/>
      <c r="K263" s="21"/>
      <c r="L263" s="19"/>
      <c r="M263" s="20"/>
      <c r="N263" s="21"/>
      <c r="O263" s="38"/>
      <c r="P263" s="20"/>
      <c r="Q263" s="21"/>
      <c r="R263" s="19"/>
      <c r="S263" s="20"/>
      <c r="T263" s="21"/>
      <c r="U263" s="19"/>
      <c r="V263" s="20"/>
      <c r="W263" s="21"/>
      <c r="X263" s="19"/>
      <c r="Y263" s="20"/>
      <c r="Z263" s="21"/>
      <c r="AA263" s="19"/>
      <c r="AB263" s="20"/>
      <c r="AC263" s="21"/>
      <c r="AD263" s="19"/>
      <c r="AE263" s="20"/>
      <c r="AF263" s="21"/>
      <c r="AG263" s="22">
        <f t="shared" si="4"/>
        <v>0</v>
      </c>
      <c r="AH263" s="37"/>
    </row>
    <row r="264" spans="1:34">
      <c r="A264" s="17" t="s">
        <v>865</v>
      </c>
      <c r="B264" s="33" t="s">
        <v>260</v>
      </c>
      <c r="C264" s="19"/>
      <c r="D264" s="20"/>
      <c r="E264" s="21"/>
      <c r="F264" s="19"/>
      <c r="G264" s="20"/>
      <c r="H264" s="21"/>
      <c r="I264" s="19"/>
      <c r="J264" s="20"/>
      <c r="K264" s="21"/>
      <c r="L264" s="19"/>
      <c r="M264" s="20"/>
      <c r="N264" s="21"/>
      <c r="O264" s="19"/>
      <c r="P264" s="20"/>
      <c r="Q264" s="21"/>
      <c r="R264" s="19"/>
      <c r="S264" s="20"/>
      <c r="T264" s="21"/>
      <c r="U264" s="19"/>
      <c r="V264" s="20"/>
      <c r="W264" s="21"/>
      <c r="X264" s="19"/>
      <c r="Y264" s="20"/>
      <c r="Z264" s="21"/>
      <c r="AA264" s="19"/>
      <c r="AB264" s="20"/>
      <c r="AC264" s="21"/>
      <c r="AD264" s="19"/>
      <c r="AE264" s="20"/>
      <c r="AF264" s="21"/>
      <c r="AG264" s="22">
        <f t="shared" si="4"/>
        <v>0</v>
      </c>
    </row>
    <row r="265" spans="1:34">
      <c r="A265" s="17" t="s">
        <v>866</v>
      </c>
      <c r="B265" s="33" t="s">
        <v>261</v>
      </c>
      <c r="C265" s="19"/>
      <c r="D265" s="20"/>
      <c r="E265" s="21"/>
      <c r="F265" s="19"/>
      <c r="G265" s="20"/>
      <c r="H265" s="21"/>
      <c r="I265" s="19"/>
      <c r="J265" s="20"/>
      <c r="K265" s="21"/>
      <c r="L265" s="19"/>
      <c r="M265" s="20"/>
      <c r="N265" s="21"/>
      <c r="O265" s="19"/>
      <c r="P265" s="20"/>
      <c r="Q265" s="21"/>
      <c r="R265" s="19"/>
      <c r="S265" s="20"/>
      <c r="T265" s="21"/>
      <c r="U265" s="19"/>
      <c r="V265" s="20"/>
      <c r="W265" s="21"/>
      <c r="X265" s="19"/>
      <c r="Y265" s="20"/>
      <c r="Z265" s="21"/>
      <c r="AA265" s="19"/>
      <c r="AB265" s="20"/>
      <c r="AC265" s="21"/>
      <c r="AD265" s="19"/>
      <c r="AE265" s="20"/>
      <c r="AF265" s="21"/>
      <c r="AG265" s="22">
        <f t="shared" si="4"/>
        <v>0</v>
      </c>
    </row>
    <row r="266" spans="1:34">
      <c r="A266" s="17" t="s">
        <v>867</v>
      </c>
      <c r="B266" s="33" t="s">
        <v>262</v>
      </c>
      <c r="C266" s="19"/>
      <c r="D266" s="20"/>
      <c r="E266" s="21"/>
      <c r="F266" s="19"/>
      <c r="G266" s="20"/>
      <c r="H266" s="21"/>
      <c r="I266" s="19"/>
      <c r="J266" s="20"/>
      <c r="K266" s="21"/>
      <c r="L266" s="19"/>
      <c r="M266" s="20"/>
      <c r="N266" s="21"/>
      <c r="O266" s="19"/>
      <c r="P266" s="20"/>
      <c r="Q266" s="21"/>
      <c r="R266" s="19"/>
      <c r="S266" s="20"/>
      <c r="T266" s="21"/>
      <c r="U266" s="19"/>
      <c r="V266" s="20"/>
      <c r="W266" s="21"/>
      <c r="X266" s="19"/>
      <c r="Y266" s="20"/>
      <c r="Z266" s="21"/>
      <c r="AA266" s="19"/>
      <c r="AB266" s="20"/>
      <c r="AC266" s="21"/>
      <c r="AD266" s="19"/>
      <c r="AE266" s="20"/>
      <c r="AF266" s="21"/>
      <c r="AG266" s="22">
        <f t="shared" si="4"/>
        <v>0</v>
      </c>
    </row>
    <row r="267" spans="1:34">
      <c r="A267" s="17" t="s">
        <v>868</v>
      </c>
      <c r="B267" s="33" t="s">
        <v>263</v>
      </c>
      <c r="C267" s="19"/>
      <c r="D267" s="20"/>
      <c r="E267" s="21"/>
      <c r="F267" s="19"/>
      <c r="G267" s="20"/>
      <c r="H267" s="21"/>
      <c r="I267" s="19"/>
      <c r="J267" s="20"/>
      <c r="K267" s="21"/>
      <c r="L267" s="19"/>
      <c r="M267" s="20"/>
      <c r="N267" s="21"/>
      <c r="O267" s="19"/>
      <c r="P267" s="20"/>
      <c r="Q267" s="21"/>
      <c r="R267" s="19"/>
      <c r="S267" s="20"/>
      <c r="T267" s="21"/>
      <c r="U267" s="19"/>
      <c r="V267" s="20"/>
      <c r="W267" s="21"/>
      <c r="X267" s="19"/>
      <c r="Y267" s="20"/>
      <c r="Z267" s="21"/>
      <c r="AA267" s="19"/>
      <c r="AB267" s="20"/>
      <c r="AC267" s="21"/>
      <c r="AD267" s="19"/>
      <c r="AE267" s="20"/>
      <c r="AF267" s="21"/>
      <c r="AG267" s="22">
        <f t="shared" si="4"/>
        <v>0</v>
      </c>
    </row>
    <row r="268" spans="1:34">
      <c r="A268" s="17" t="s">
        <v>869</v>
      </c>
      <c r="B268" s="33" t="s">
        <v>264</v>
      </c>
      <c r="C268" s="19"/>
      <c r="D268" s="20"/>
      <c r="E268" s="21"/>
      <c r="F268" s="19"/>
      <c r="G268" s="20"/>
      <c r="H268" s="21"/>
      <c r="I268" s="19"/>
      <c r="J268" s="20"/>
      <c r="K268" s="21"/>
      <c r="L268" s="19"/>
      <c r="M268" s="20"/>
      <c r="N268" s="21"/>
      <c r="O268" s="19"/>
      <c r="P268" s="20"/>
      <c r="Q268" s="21"/>
      <c r="R268" s="19"/>
      <c r="S268" s="20"/>
      <c r="T268" s="21"/>
      <c r="U268" s="19"/>
      <c r="V268" s="20"/>
      <c r="W268" s="21"/>
      <c r="X268" s="19"/>
      <c r="Y268" s="20"/>
      <c r="Z268" s="21"/>
      <c r="AA268" s="19"/>
      <c r="AB268" s="20"/>
      <c r="AC268" s="21"/>
      <c r="AD268" s="19"/>
      <c r="AE268" s="20"/>
      <c r="AF268" s="21"/>
      <c r="AG268" s="22">
        <f t="shared" si="4"/>
        <v>0</v>
      </c>
    </row>
    <row r="269" spans="1:34">
      <c r="A269" s="17" t="s">
        <v>870</v>
      </c>
      <c r="B269" s="33" t="s">
        <v>265</v>
      </c>
      <c r="C269" s="19"/>
      <c r="D269" s="20"/>
      <c r="E269" s="21"/>
      <c r="F269" s="19"/>
      <c r="G269" s="20"/>
      <c r="H269" s="21"/>
      <c r="I269" s="19"/>
      <c r="J269" s="20"/>
      <c r="K269" s="21"/>
      <c r="L269" s="19"/>
      <c r="M269" s="20"/>
      <c r="N269" s="21"/>
      <c r="O269" s="19"/>
      <c r="P269" s="20"/>
      <c r="Q269" s="21"/>
      <c r="R269" s="19"/>
      <c r="S269" s="20"/>
      <c r="T269" s="21"/>
      <c r="U269" s="19"/>
      <c r="V269" s="20"/>
      <c r="W269" s="21"/>
      <c r="X269" s="19">
        <v>5</v>
      </c>
      <c r="Y269" s="20"/>
      <c r="Z269" s="21"/>
      <c r="AA269" s="19"/>
      <c r="AB269" s="20"/>
      <c r="AC269" s="21"/>
      <c r="AD269" s="19"/>
      <c r="AE269" s="20"/>
      <c r="AF269" s="21"/>
      <c r="AG269" s="22">
        <f t="shared" si="4"/>
        <v>5</v>
      </c>
      <c r="AH269" s="205" t="s">
        <v>577</v>
      </c>
    </row>
    <row r="270" spans="1:34">
      <c r="A270" s="17" t="s">
        <v>871</v>
      </c>
      <c r="B270" s="33" t="s">
        <v>266</v>
      </c>
      <c r="C270" s="19"/>
      <c r="D270" s="20"/>
      <c r="E270" s="21"/>
      <c r="F270" s="19"/>
      <c r="G270" s="20"/>
      <c r="H270" s="21"/>
      <c r="I270" s="19"/>
      <c r="J270" s="20"/>
      <c r="K270" s="21"/>
      <c r="L270" s="19"/>
      <c r="M270" s="20"/>
      <c r="N270" s="21"/>
      <c r="O270" s="19"/>
      <c r="P270" s="20"/>
      <c r="Q270" s="21"/>
      <c r="R270" s="19"/>
      <c r="S270" s="20"/>
      <c r="T270" s="21"/>
      <c r="U270" s="19"/>
      <c r="V270" s="20"/>
      <c r="W270" s="21"/>
      <c r="X270" s="19">
        <v>9</v>
      </c>
      <c r="Y270" s="20"/>
      <c r="Z270" s="21"/>
      <c r="AA270" s="19"/>
      <c r="AB270" s="20"/>
      <c r="AC270" s="21"/>
      <c r="AD270" s="19"/>
      <c r="AE270" s="20"/>
      <c r="AF270" s="21"/>
      <c r="AG270" s="22">
        <f t="shared" si="4"/>
        <v>9</v>
      </c>
      <c r="AH270" s="205" t="s">
        <v>577</v>
      </c>
    </row>
    <row r="271" spans="1:34">
      <c r="A271" s="17" t="s">
        <v>872</v>
      </c>
      <c r="B271" s="33" t="s">
        <v>267</v>
      </c>
      <c r="C271" s="19"/>
      <c r="D271" s="20"/>
      <c r="E271" s="21"/>
      <c r="F271" s="19"/>
      <c r="G271" s="20"/>
      <c r="H271" s="21"/>
      <c r="I271" s="19"/>
      <c r="J271" s="20"/>
      <c r="K271" s="21"/>
      <c r="L271" s="19"/>
      <c r="M271" s="20"/>
      <c r="N271" s="21"/>
      <c r="O271" s="19"/>
      <c r="P271" s="20"/>
      <c r="Q271" s="21"/>
      <c r="R271" s="19"/>
      <c r="S271" s="20"/>
      <c r="T271" s="21"/>
      <c r="U271" s="19"/>
      <c r="V271" s="20"/>
      <c r="W271" s="21"/>
      <c r="X271" s="19"/>
      <c r="Y271" s="20"/>
      <c r="Z271" s="21"/>
      <c r="AA271" s="19"/>
      <c r="AB271" s="20"/>
      <c r="AC271" s="21"/>
      <c r="AD271" s="19"/>
      <c r="AE271" s="20"/>
      <c r="AF271" s="21"/>
      <c r="AG271" s="22">
        <f t="shared" si="4"/>
        <v>0</v>
      </c>
    </row>
    <row r="272" spans="1:34">
      <c r="A272" s="17" t="s">
        <v>873</v>
      </c>
      <c r="B272" s="33" t="s">
        <v>268</v>
      </c>
      <c r="C272" s="19"/>
      <c r="D272" s="20"/>
      <c r="E272" s="21"/>
      <c r="F272" s="19"/>
      <c r="G272" s="20"/>
      <c r="H272" s="21"/>
      <c r="I272" s="19"/>
      <c r="J272" s="20"/>
      <c r="K272" s="21"/>
      <c r="L272" s="19"/>
      <c r="M272" s="20"/>
      <c r="N272" s="21"/>
      <c r="O272" s="19"/>
      <c r="P272" s="20"/>
      <c r="Q272" s="21"/>
      <c r="R272" s="19"/>
      <c r="S272" s="20"/>
      <c r="T272" s="21"/>
      <c r="U272" s="19"/>
      <c r="V272" s="20"/>
      <c r="W272" s="21"/>
      <c r="X272" s="19"/>
      <c r="Y272" s="20"/>
      <c r="Z272" s="21"/>
      <c r="AA272" s="19"/>
      <c r="AB272" s="20"/>
      <c r="AC272" s="21"/>
      <c r="AD272" s="19"/>
      <c r="AE272" s="20"/>
      <c r="AF272" s="21"/>
      <c r="AG272" s="22">
        <f t="shared" si="4"/>
        <v>0</v>
      </c>
    </row>
    <row r="273" spans="1:34">
      <c r="A273" s="17" t="s">
        <v>874</v>
      </c>
      <c r="B273" s="33" t="s">
        <v>269</v>
      </c>
      <c r="C273" s="19"/>
      <c r="D273" s="20"/>
      <c r="E273" s="21"/>
      <c r="F273" s="19"/>
      <c r="G273" s="20"/>
      <c r="H273" s="21"/>
      <c r="I273" s="19"/>
      <c r="J273" s="20"/>
      <c r="K273" s="21"/>
      <c r="L273" s="19"/>
      <c r="M273" s="20"/>
      <c r="N273" s="21"/>
      <c r="O273" s="19"/>
      <c r="P273" s="20"/>
      <c r="Q273" s="21"/>
      <c r="R273" s="19"/>
      <c r="S273" s="20"/>
      <c r="T273" s="21"/>
      <c r="U273" s="19"/>
      <c r="V273" s="20"/>
      <c r="W273" s="21"/>
      <c r="X273" s="19"/>
      <c r="Y273" s="20"/>
      <c r="Z273" s="21"/>
      <c r="AA273" s="19"/>
      <c r="AB273" s="20"/>
      <c r="AC273" s="21"/>
      <c r="AD273" s="19"/>
      <c r="AE273" s="20"/>
      <c r="AF273" s="21"/>
      <c r="AG273" s="22">
        <f t="shared" si="4"/>
        <v>0</v>
      </c>
    </row>
    <row r="274" spans="1:34">
      <c r="A274" s="17" t="s">
        <v>875</v>
      </c>
      <c r="B274" s="33" t="s">
        <v>270</v>
      </c>
      <c r="C274" s="19"/>
      <c r="D274" s="20"/>
      <c r="E274" s="21"/>
      <c r="F274" s="19"/>
      <c r="G274" s="20"/>
      <c r="H274" s="21"/>
      <c r="I274" s="19"/>
      <c r="J274" s="20"/>
      <c r="K274" s="21"/>
      <c r="L274" s="19"/>
      <c r="M274" s="20"/>
      <c r="N274" s="21"/>
      <c r="O274" s="19"/>
      <c r="P274" s="20"/>
      <c r="Q274" s="21"/>
      <c r="R274" s="19"/>
      <c r="S274" s="20"/>
      <c r="T274" s="21"/>
      <c r="U274" s="19"/>
      <c r="V274" s="20"/>
      <c r="W274" s="21"/>
      <c r="X274" s="19"/>
      <c r="Y274" s="20"/>
      <c r="Z274" s="21"/>
      <c r="AA274" s="19"/>
      <c r="AB274" s="20"/>
      <c r="AC274" s="21"/>
      <c r="AD274" s="19"/>
      <c r="AE274" s="20"/>
      <c r="AF274" s="21"/>
      <c r="AG274" s="22">
        <f t="shared" si="4"/>
        <v>0</v>
      </c>
    </row>
    <row r="275" spans="1:34">
      <c r="A275" s="17" t="s">
        <v>876</v>
      </c>
      <c r="B275" s="33" t="s">
        <v>271</v>
      </c>
      <c r="C275" s="19"/>
      <c r="D275" s="20"/>
      <c r="E275" s="21"/>
      <c r="F275" s="19"/>
      <c r="G275" s="20"/>
      <c r="H275" s="21"/>
      <c r="I275" s="19"/>
      <c r="J275" s="20"/>
      <c r="K275" s="21"/>
      <c r="L275" s="19"/>
      <c r="M275" s="20"/>
      <c r="N275" s="21"/>
      <c r="O275" s="19"/>
      <c r="P275" s="20"/>
      <c r="Q275" s="21"/>
      <c r="R275" s="19"/>
      <c r="S275" s="20"/>
      <c r="T275" s="21"/>
      <c r="U275" s="19"/>
      <c r="V275" s="20"/>
      <c r="W275" s="21"/>
      <c r="X275" s="19"/>
      <c r="Y275" s="20"/>
      <c r="Z275" s="21"/>
      <c r="AA275" s="19"/>
      <c r="AB275" s="20"/>
      <c r="AC275" s="21"/>
      <c r="AD275" s="19"/>
      <c r="AE275" s="20"/>
      <c r="AF275" s="21"/>
      <c r="AG275" s="22">
        <f t="shared" si="4"/>
        <v>0</v>
      </c>
    </row>
    <row r="276" spans="1:34">
      <c r="A276" s="17" t="s">
        <v>877</v>
      </c>
      <c r="B276" s="33" t="s">
        <v>272</v>
      </c>
      <c r="C276" s="19"/>
      <c r="D276" s="20"/>
      <c r="E276" s="21"/>
      <c r="F276" s="19"/>
      <c r="G276" s="20"/>
      <c r="H276" s="21"/>
      <c r="I276" s="19"/>
      <c r="J276" s="20"/>
      <c r="K276" s="21"/>
      <c r="L276" s="19"/>
      <c r="M276" s="20"/>
      <c r="N276" s="21"/>
      <c r="O276" s="19"/>
      <c r="P276" s="20"/>
      <c r="Q276" s="21"/>
      <c r="R276" s="19"/>
      <c r="S276" s="20"/>
      <c r="T276" s="21"/>
      <c r="U276" s="19"/>
      <c r="V276" s="20"/>
      <c r="W276" s="21"/>
      <c r="X276" s="19"/>
      <c r="Y276" s="20"/>
      <c r="Z276" s="21"/>
      <c r="AA276" s="19"/>
      <c r="AB276" s="20"/>
      <c r="AC276" s="21"/>
      <c r="AD276" s="19"/>
      <c r="AE276" s="20"/>
      <c r="AF276" s="21"/>
      <c r="AG276" s="22">
        <f t="shared" si="4"/>
        <v>0</v>
      </c>
    </row>
    <row r="277" spans="1:34">
      <c r="A277" s="17" t="s">
        <v>878</v>
      </c>
      <c r="B277" s="33" t="s">
        <v>273</v>
      </c>
      <c r="C277" s="19"/>
      <c r="D277" s="20"/>
      <c r="E277" s="21"/>
      <c r="F277" s="19"/>
      <c r="G277" s="20"/>
      <c r="H277" s="21"/>
      <c r="I277" s="19"/>
      <c r="J277" s="20"/>
      <c r="K277" s="21"/>
      <c r="L277" s="19"/>
      <c r="M277" s="20"/>
      <c r="N277" s="21"/>
      <c r="O277" s="19"/>
      <c r="P277" s="20"/>
      <c r="Q277" s="21"/>
      <c r="R277" s="19"/>
      <c r="S277" s="20"/>
      <c r="T277" s="21"/>
      <c r="U277" s="19"/>
      <c r="V277" s="20"/>
      <c r="W277" s="21"/>
      <c r="X277" s="19"/>
      <c r="Y277" s="20"/>
      <c r="Z277" s="21"/>
      <c r="AA277" s="19"/>
      <c r="AB277" s="20"/>
      <c r="AC277" s="21"/>
      <c r="AD277" s="19"/>
      <c r="AE277" s="20"/>
      <c r="AF277" s="21"/>
      <c r="AG277" s="22">
        <f t="shared" si="4"/>
        <v>0</v>
      </c>
    </row>
    <row r="278" spans="1:34">
      <c r="A278" s="17" t="s">
        <v>879</v>
      </c>
      <c r="B278" s="33" t="s">
        <v>274</v>
      </c>
      <c r="C278" s="19"/>
      <c r="D278" s="20"/>
      <c r="E278" s="21"/>
      <c r="F278" s="19"/>
      <c r="G278" s="20"/>
      <c r="H278" s="21"/>
      <c r="I278" s="19"/>
      <c r="J278" s="20"/>
      <c r="K278" s="21"/>
      <c r="L278" s="19"/>
      <c r="M278" s="20"/>
      <c r="N278" s="21"/>
      <c r="O278" s="19"/>
      <c r="P278" s="20"/>
      <c r="Q278" s="21"/>
      <c r="R278" s="19"/>
      <c r="S278" s="20"/>
      <c r="T278" s="21"/>
      <c r="U278" s="19"/>
      <c r="V278" s="20"/>
      <c r="W278" s="21"/>
      <c r="X278" s="19"/>
      <c r="Y278" s="20"/>
      <c r="Z278" s="21"/>
      <c r="AA278" s="19"/>
      <c r="AB278" s="20"/>
      <c r="AC278" s="21"/>
      <c r="AD278" s="19"/>
      <c r="AE278" s="20"/>
      <c r="AF278" s="21"/>
      <c r="AG278" s="22">
        <f t="shared" si="4"/>
        <v>0</v>
      </c>
    </row>
    <row r="279" spans="1:34">
      <c r="A279" s="17" t="s">
        <v>880</v>
      </c>
      <c r="B279" s="33" t="s">
        <v>275</v>
      </c>
      <c r="C279" s="19"/>
      <c r="D279" s="20"/>
      <c r="E279" s="21"/>
      <c r="F279" s="19"/>
      <c r="G279" s="20"/>
      <c r="H279" s="21"/>
      <c r="I279" s="19"/>
      <c r="J279" s="20"/>
      <c r="K279" s="21"/>
      <c r="L279" s="19"/>
      <c r="M279" s="20"/>
      <c r="N279" s="21"/>
      <c r="O279" s="19"/>
      <c r="P279" s="20"/>
      <c r="Q279" s="21"/>
      <c r="R279" s="19"/>
      <c r="S279" s="20"/>
      <c r="T279" s="21"/>
      <c r="U279" s="19"/>
      <c r="V279" s="20"/>
      <c r="W279" s="21"/>
      <c r="X279" s="19"/>
      <c r="Y279" s="20"/>
      <c r="Z279" s="21"/>
      <c r="AA279" s="19"/>
      <c r="AB279" s="20"/>
      <c r="AC279" s="21"/>
      <c r="AD279" s="19"/>
      <c r="AE279" s="20"/>
      <c r="AF279" s="21"/>
      <c r="AG279" s="22">
        <f t="shared" si="4"/>
        <v>0</v>
      </c>
    </row>
    <row r="280" spans="1:34">
      <c r="A280" s="17" t="s">
        <v>881</v>
      </c>
      <c r="B280" s="33" t="s">
        <v>276</v>
      </c>
      <c r="C280" s="19"/>
      <c r="D280" s="20"/>
      <c r="E280" s="21"/>
      <c r="F280" s="19"/>
      <c r="G280" s="20"/>
      <c r="H280" s="21"/>
      <c r="I280" s="19"/>
      <c r="J280" s="20"/>
      <c r="K280" s="21"/>
      <c r="L280" s="19"/>
      <c r="M280" s="20"/>
      <c r="N280" s="21"/>
      <c r="O280" s="19"/>
      <c r="P280" s="20"/>
      <c r="Q280" s="21"/>
      <c r="R280" s="19"/>
      <c r="S280" s="20"/>
      <c r="T280" s="21"/>
      <c r="U280" s="19"/>
      <c r="V280" s="20"/>
      <c r="W280" s="21"/>
      <c r="X280" s="19"/>
      <c r="Y280" s="20"/>
      <c r="Z280" s="21"/>
      <c r="AA280" s="19"/>
      <c r="AB280" s="20"/>
      <c r="AC280" s="21"/>
      <c r="AD280" s="19"/>
      <c r="AE280" s="20"/>
      <c r="AF280" s="21"/>
      <c r="AG280" s="22">
        <f t="shared" si="4"/>
        <v>0</v>
      </c>
    </row>
    <row r="281" spans="1:34">
      <c r="A281" s="17" t="s">
        <v>882</v>
      </c>
      <c r="B281" s="33" t="s">
        <v>277</v>
      </c>
      <c r="C281" s="19"/>
      <c r="D281" s="20"/>
      <c r="E281" s="21"/>
      <c r="F281" s="19"/>
      <c r="G281" s="20"/>
      <c r="H281" s="21"/>
      <c r="I281" s="19"/>
      <c r="J281" s="20"/>
      <c r="K281" s="21"/>
      <c r="L281" s="38"/>
      <c r="M281" s="20"/>
      <c r="N281" s="21"/>
      <c r="O281" s="19"/>
      <c r="P281" s="20"/>
      <c r="Q281" s="21"/>
      <c r="R281" s="19"/>
      <c r="S281" s="20"/>
      <c r="T281" s="21"/>
      <c r="U281" s="19"/>
      <c r="V281" s="20"/>
      <c r="W281" s="21"/>
      <c r="X281" s="19"/>
      <c r="Y281" s="20"/>
      <c r="Z281" s="21"/>
      <c r="AA281" s="19"/>
      <c r="AB281" s="20"/>
      <c r="AC281" s="21"/>
      <c r="AD281" s="19"/>
      <c r="AE281" s="20"/>
      <c r="AF281" s="21"/>
      <c r="AG281" s="22">
        <f t="shared" si="4"/>
        <v>0</v>
      </c>
      <c r="AH281" s="37"/>
    </row>
    <row r="282" spans="1:34">
      <c r="A282" s="17" t="s">
        <v>883</v>
      </c>
      <c r="B282" s="33" t="s">
        <v>278</v>
      </c>
      <c r="C282" s="19"/>
      <c r="D282" s="20"/>
      <c r="E282" s="21"/>
      <c r="F282" s="19"/>
      <c r="G282" s="20"/>
      <c r="H282" s="21"/>
      <c r="I282" s="19"/>
      <c r="J282" s="20"/>
      <c r="K282" s="21"/>
      <c r="L282" s="19">
        <v>15</v>
      </c>
      <c r="M282" s="20"/>
      <c r="N282" s="21"/>
      <c r="O282" s="19"/>
      <c r="P282" s="20"/>
      <c r="Q282" s="21"/>
      <c r="R282" s="19"/>
      <c r="S282" s="20"/>
      <c r="T282" s="21"/>
      <c r="U282" s="38"/>
      <c r="V282" s="20"/>
      <c r="W282" s="21"/>
      <c r="X282" s="19"/>
      <c r="Y282" s="20"/>
      <c r="Z282" s="21"/>
      <c r="AA282" s="19"/>
      <c r="AB282" s="20"/>
      <c r="AC282" s="21"/>
      <c r="AD282" s="38"/>
      <c r="AE282" s="20"/>
      <c r="AF282" s="21"/>
      <c r="AG282" s="22">
        <f t="shared" si="4"/>
        <v>15</v>
      </c>
      <c r="AH282" s="205" t="s">
        <v>577</v>
      </c>
    </row>
    <row r="283" spans="1:34">
      <c r="A283" s="17" t="s">
        <v>884</v>
      </c>
      <c r="B283" s="33" t="s">
        <v>279</v>
      </c>
      <c r="C283" s="19"/>
      <c r="D283" s="20"/>
      <c r="E283" s="21"/>
      <c r="F283" s="19"/>
      <c r="G283" s="20"/>
      <c r="H283" s="21"/>
      <c r="I283" s="19"/>
      <c r="J283" s="20"/>
      <c r="K283" s="21"/>
      <c r="L283" s="19"/>
      <c r="M283" s="20"/>
      <c r="N283" s="21"/>
      <c r="O283" s="19"/>
      <c r="P283" s="20"/>
      <c r="Q283" s="21"/>
      <c r="R283" s="19"/>
      <c r="S283" s="20"/>
      <c r="T283" s="21"/>
      <c r="U283" s="19"/>
      <c r="V283" s="20"/>
      <c r="W283" s="21"/>
      <c r="X283" s="19"/>
      <c r="Y283" s="20"/>
      <c r="Z283" s="21"/>
      <c r="AA283" s="19"/>
      <c r="AB283" s="20"/>
      <c r="AC283" s="21"/>
      <c r="AD283" s="19"/>
      <c r="AE283" s="20"/>
      <c r="AF283" s="21"/>
      <c r="AG283" s="22">
        <f t="shared" si="4"/>
        <v>0</v>
      </c>
    </row>
    <row r="284" spans="1:34">
      <c r="A284" s="17" t="s">
        <v>885</v>
      </c>
      <c r="B284" s="33" t="s">
        <v>5</v>
      </c>
      <c r="C284" s="19"/>
      <c r="D284" s="20"/>
      <c r="E284" s="21"/>
      <c r="F284" s="19"/>
      <c r="G284" s="20"/>
      <c r="H284" s="21"/>
      <c r="I284" s="19"/>
      <c r="J284" s="20"/>
      <c r="K284" s="21"/>
      <c r="L284" s="19">
        <v>5</v>
      </c>
      <c r="M284" s="20"/>
      <c r="N284" s="21"/>
      <c r="O284" s="19"/>
      <c r="P284" s="20"/>
      <c r="Q284" s="21"/>
      <c r="R284" s="19"/>
      <c r="S284" s="20"/>
      <c r="T284" s="21"/>
      <c r="U284" s="19"/>
      <c r="V284" s="20"/>
      <c r="W284" s="21"/>
      <c r="X284" s="19"/>
      <c r="Y284" s="20"/>
      <c r="Z284" s="21"/>
      <c r="AA284" s="38"/>
      <c r="AB284" s="20"/>
      <c r="AC284" s="21"/>
      <c r="AD284" s="19"/>
      <c r="AE284" s="20"/>
      <c r="AF284" s="21"/>
      <c r="AG284" s="22">
        <f t="shared" si="4"/>
        <v>5</v>
      </c>
      <c r="AH284" s="205" t="s">
        <v>577</v>
      </c>
    </row>
    <row r="285" spans="1:34">
      <c r="A285" s="17" t="s">
        <v>886</v>
      </c>
      <c r="B285" s="33" t="s">
        <v>3</v>
      </c>
      <c r="C285" s="19"/>
      <c r="D285" s="20"/>
      <c r="E285" s="21"/>
      <c r="F285" s="19">
        <v>15</v>
      </c>
      <c r="G285" s="20"/>
      <c r="H285" s="21"/>
      <c r="I285" s="19"/>
      <c r="J285" s="20"/>
      <c r="K285" s="21"/>
      <c r="L285" s="19"/>
      <c r="M285" s="20"/>
      <c r="N285" s="21"/>
      <c r="O285" s="19"/>
      <c r="P285" s="20"/>
      <c r="Q285" s="21"/>
      <c r="R285" s="19">
        <v>15</v>
      </c>
      <c r="S285" s="20"/>
      <c r="T285" s="21"/>
      <c r="U285" s="19"/>
      <c r="V285" s="20"/>
      <c r="W285" s="21"/>
      <c r="X285" s="19"/>
      <c r="Y285" s="20"/>
      <c r="Z285" s="21"/>
      <c r="AA285" s="19"/>
      <c r="AB285" s="20"/>
      <c r="AC285" s="21"/>
      <c r="AD285" s="19"/>
      <c r="AE285" s="20"/>
      <c r="AF285" s="21"/>
      <c r="AG285" s="22">
        <f t="shared" si="4"/>
        <v>30</v>
      </c>
      <c r="AH285" s="205" t="s">
        <v>577</v>
      </c>
    </row>
    <row r="286" spans="1:34">
      <c r="A286" s="17" t="s">
        <v>887</v>
      </c>
      <c r="B286" s="33" t="s">
        <v>280</v>
      </c>
      <c r="C286" s="19"/>
      <c r="D286" s="20"/>
      <c r="E286" s="21"/>
      <c r="F286" s="19"/>
      <c r="G286" s="20"/>
      <c r="H286" s="21"/>
      <c r="I286" s="19"/>
      <c r="J286" s="20"/>
      <c r="K286" s="21"/>
      <c r="L286" s="19"/>
      <c r="M286" s="20"/>
      <c r="N286" s="21"/>
      <c r="O286" s="19"/>
      <c r="P286" s="20"/>
      <c r="Q286" s="21"/>
      <c r="R286" s="19"/>
      <c r="S286" s="20"/>
      <c r="T286" s="21"/>
      <c r="U286" s="19"/>
      <c r="V286" s="20"/>
      <c r="W286" s="21"/>
      <c r="X286" s="19"/>
      <c r="Y286" s="20"/>
      <c r="Z286" s="21"/>
      <c r="AA286" s="19"/>
      <c r="AB286" s="20"/>
      <c r="AC286" s="21"/>
      <c r="AD286" s="19"/>
      <c r="AE286" s="20"/>
      <c r="AF286" s="21"/>
      <c r="AG286" s="22">
        <f t="shared" si="4"/>
        <v>0</v>
      </c>
    </row>
    <row r="287" spans="1:34">
      <c r="A287" s="17" t="s">
        <v>888</v>
      </c>
      <c r="B287" s="33" t="s">
        <v>281</v>
      </c>
      <c r="C287" s="19"/>
      <c r="D287" s="20"/>
      <c r="E287" s="21"/>
      <c r="F287" s="19"/>
      <c r="G287" s="20"/>
      <c r="H287" s="21"/>
      <c r="I287" s="19"/>
      <c r="J287" s="20"/>
      <c r="K287" s="21"/>
      <c r="L287" s="19"/>
      <c r="M287" s="20"/>
      <c r="N287" s="21"/>
      <c r="O287" s="19"/>
      <c r="P287" s="20"/>
      <c r="Q287" s="21"/>
      <c r="R287" s="19"/>
      <c r="S287" s="20"/>
      <c r="T287" s="21"/>
      <c r="U287" s="19"/>
      <c r="V287" s="20"/>
      <c r="W287" s="21"/>
      <c r="X287" s="19"/>
      <c r="Y287" s="20"/>
      <c r="Z287" s="21"/>
      <c r="AA287" s="19"/>
      <c r="AB287" s="20"/>
      <c r="AC287" s="21"/>
      <c r="AD287" s="19"/>
      <c r="AE287" s="20"/>
      <c r="AF287" s="21"/>
      <c r="AG287" s="22">
        <f t="shared" si="4"/>
        <v>0</v>
      </c>
    </row>
    <row r="288" spans="1:34">
      <c r="A288" s="17" t="s">
        <v>889</v>
      </c>
      <c r="B288" s="33" t="s">
        <v>282</v>
      </c>
      <c r="C288" s="19"/>
      <c r="D288" s="20"/>
      <c r="E288" s="21"/>
      <c r="F288" s="19"/>
      <c r="G288" s="20"/>
      <c r="H288" s="21"/>
      <c r="I288" s="19"/>
      <c r="J288" s="20"/>
      <c r="K288" s="21"/>
      <c r="L288" s="19"/>
      <c r="M288" s="20"/>
      <c r="N288" s="21"/>
      <c r="O288" s="19"/>
      <c r="P288" s="20"/>
      <c r="Q288" s="21"/>
      <c r="R288" s="19"/>
      <c r="S288" s="20"/>
      <c r="T288" s="21"/>
      <c r="U288" s="19"/>
      <c r="V288" s="20"/>
      <c r="W288" s="21"/>
      <c r="X288" s="19"/>
      <c r="Y288" s="20"/>
      <c r="Z288" s="21"/>
      <c r="AA288" s="19"/>
      <c r="AB288" s="20"/>
      <c r="AC288" s="21"/>
      <c r="AD288" s="19"/>
      <c r="AE288" s="20"/>
      <c r="AF288" s="21"/>
      <c r="AG288" s="22">
        <f t="shared" si="4"/>
        <v>0</v>
      </c>
    </row>
    <row r="289" spans="1:34">
      <c r="A289" s="17" t="s">
        <v>890</v>
      </c>
      <c r="B289" s="33" t="s">
        <v>283</v>
      </c>
      <c r="C289" s="19"/>
      <c r="D289" s="20"/>
      <c r="E289" s="21"/>
      <c r="F289" s="19"/>
      <c r="G289" s="20"/>
      <c r="H289" s="21"/>
      <c r="I289" s="19"/>
      <c r="J289" s="20"/>
      <c r="K289" s="21"/>
      <c r="L289" s="19"/>
      <c r="M289" s="20"/>
      <c r="N289" s="21"/>
      <c r="O289" s="19"/>
      <c r="P289" s="20"/>
      <c r="Q289" s="21"/>
      <c r="R289" s="19"/>
      <c r="S289" s="20"/>
      <c r="T289" s="21"/>
      <c r="U289" s="19"/>
      <c r="V289" s="20"/>
      <c r="W289" s="21"/>
      <c r="X289" s="19"/>
      <c r="Y289" s="20"/>
      <c r="Z289" s="21"/>
      <c r="AA289" s="19"/>
      <c r="AB289" s="20"/>
      <c r="AC289" s="21"/>
      <c r="AD289" s="19"/>
      <c r="AE289" s="20"/>
      <c r="AF289" s="21"/>
      <c r="AG289" s="22">
        <f t="shared" si="4"/>
        <v>0</v>
      </c>
    </row>
    <row r="290" spans="1:34">
      <c r="A290" s="17" t="s">
        <v>891</v>
      </c>
      <c r="B290" s="33" t="s">
        <v>284</v>
      </c>
      <c r="C290" s="19"/>
      <c r="D290" s="20"/>
      <c r="E290" s="21"/>
      <c r="F290" s="19"/>
      <c r="G290" s="20"/>
      <c r="H290" s="21"/>
      <c r="I290" s="19"/>
      <c r="J290" s="20"/>
      <c r="K290" s="21"/>
      <c r="L290" s="19"/>
      <c r="M290" s="20"/>
      <c r="N290" s="21"/>
      <c r="O290" s="19"/>
      <c r="P290" s="20"/>
      <c r="Q290" s="21"/>
      <c r="R290" s="19"/>
      <c r="S290" s="20"/>
      <c r="T290" s="21"/>
      <c r="U290" s="19"/>
      <c r="V290" s="20"/>
      <c r="W290" s="21"/>
      <c r="X290" s="19"/>
      <c r="Y290" s="20"/>
      <c r="Z290" s="21"/>
      <c r="AA290" s="19"/>
      <c r="AB290" s="20"/>
      <c r="AC290" s="21"/>
      <c r="AD290" s="19"/>
      <c r="AE290" s="20"/>
      <c r="AF290" s="21"/>
      <c r="AG290" s="22">
        <f t="shared" si="4"/>
        <v>0</v>
      </c>
    </row>
    <row r="291" spans="1:34">
      <c r="A291" s="17" t="s">
        <v>892</v>
      </c>
      <c r="B291" s="33" t="s">
        <v>285</v>
      </c>
      <c r="C291" s="19"/>
      <c r="D291" s="20"/>
      <c r="E291" s="21"/>
      <c r="F291" s="19"/>
      <c r="G291" s="20"/>
      <c r="H291" s="21"/>
      <c r="I291" s="19"/>
      <c r="J291" s="20"/>
      <c r="K291" s="21"/>
      <c r="L291" s="19"/>
      <c r="M291" s="20"/>
      <c r="N291" s="21"/>
      <c r="O291" s="19"/>
      <c r="P291" s="20"/>
      <c r="Q291" s="21"/>
      <c r="R291" s="19"/>
      <c r="S291" s="20"/>
      <c r="T291" s="21"/>
      <c r="U291" s="19"/>
      <c r="V291" s="20"/>
      <c r="W291" s="21"/>
      <c r="X291" s="19"/>
      <c r="Y291" s="20"/>
      <c r="Z291" s="21"/>
      <c r="AA291" s="19"/>
      <c r="AB291" s="20"/>
      <c r="AC291" s="21"/>
      <c r="AD291" s="19"/>
      <c r="AE291" s="20"/>
      <c r="AF291" s="21"/>
      <c r="AG291" s="22">
        <f t="shared" si="4"/>
        <v>0</v>
      </c>
    </row>
    <row r="292" spans="1:34">
      <c r="A292" s="17" t="s">
        <v>893</v>
      </c>
      <c r="B292" s="33" t="s">
        <v>286</v>
      </c>
      <c r="C292" s="19"/>
      <c r="D292" s="20"/>
      <c r="E292" s="21"/>
      <c r="F292" s="19"/>
      <c r="G292" s="20"/>
      <c r="H292" s="21"/>
      <c r="I292" s="19"/>
      <c r="J292" s="20"/>
      <c r="K292" s="21"/>
      <c r="L292" s="19"/>
      <c r="M292" s="20"/>
      <c r="N292" s="21"/>
      <c r="O292" s="19"/>
      <c r="P292" s="20"/>
      <c r="Q292" s="21"/>
      <c r="R292" s="19"/>
      <c r="S292" s="20"/>
      <c r="T292" s="21"/>
      <c r="U292" s="19"/>
      <c r="V292" s="20"/>
      <c r="W292" s="21"/>
      <c r="X292" s="19"/>
      <c r="Y292" s="20"/>
      <c r="Z292" s="21"/>
      <c r="AA292" s="19"/>
      <c r="AB292" s="20"/>
      <c r="AC292" s="21"/>
      <c r="AD292" s="19"/>
      <c r="AE292" s="20"/>
      <c r="AF292" s="21"/>
      <c r="AG292" s="22">
        <f t="shared" si="4"/>
        <v>0</v>
      </c>
    </row>
    <row r="293" spans="1:34">
      <c r="A293" s="17" t="s">
        <v>894</v>
      </c>
      <c r="B293" s="33" t="s">
        <v>287</v>
      </c>
      <c r="C293" s="19"/>
      <c r="D293" s="20"/>
      <c r="E293" s="21"/>
      <c r="F293" s="19"/>
      <c r="G293" s="20"/>
      <c r="H293" s="21"/>
      <c r="I293" s="19"/>
      <c r="J293" s="20"/>
      <c r="K293" s="21"/>
      <c r="L293" s="19"/>
      <c r="M293" s="20"/>
      <c r="N293" s="21"/>
      <c r="O293" s="19"/>
      <c r="P293" s="20"/>
      <c r="Q293" s="21"/>
      <c r="R293" s="19"/>
      <c r="S293" s="20"/>
      <c r="T293" s="21"/>
      <c r="U293" s="19"/>
      <c r="V293" s="20"/>
      <c r="W293" s="21"/>
      <c r="X293" s="19"/>
      <c r="Y293" s="20"/>
      <c r="Z293" s="21"/>
      <c r="AA293" s="19"/>
      <c r="AB293" s="20"/>
      <c r="AC293" s="21"/>
      <c r="AD293" s="19"/>
      <c r="AE293" s="20"/>
      <c r="AF293" s="21"/>
      <c r="AG293" s="22">
        <f t="shared" si="4"/>
        <v>0</v>
      </c>
    </row>
    <row r="294" spans="1:34">
      <c r="A294" s="17" t="s">
        <v>895</v>
      </c>
      <c r="B294" s="33" t="s">
        <v>288</v>
      </c>
      <c r="C294" s="19"/>
      <c r="D294" s="20"/>
      <c r="E294" s="21"/>
      <c r="F294" s="19"/>
      <c r="G294" s="20"/>
      <c r="H294" s="21"/>
      <c r="I294" s="19"/>
      <c r="J294" s="20"/>
      <c r="K294" s="21"/>
      <c r="L294" s="19"/>
      <c r="M294" s="20"/>
      <c r="N294" s="21"/>
      <c r="O294" s="19"/>
      <c r="P294" s="20"/>
      <c r="Q294" s="21"/>
      <c r="R294" s="38"/>
      <c r="S294" s="20"/>
      <c r="T294" s="21"/>
      <c r="U294" s="19"/>
      <c r="V294" s="20"/>
      <c r="W294" s="21"/>
      <c r="X294" s="19"/>
      <c r="Y294" s="20"/>
      <c r="Z294" s="21"/>
      <c r="AA294" s="19"/>
      <c r="AB294" s="20"/>
      <c r="AC294" s="21"/>
      <c r="AD294" s="19"/>
      <c r="AE294" s="20"/>
      <c r="AF294" s="21"/>
      <c r="AG294" s="22">
        <f t="shared" si="4"/>
        <v>0</v>
      </c>
      <c r="AH294" s="40"/>
    </row>
    <row r="295" spans="1:34">
      <c r="A295" s="17" t="s">
        <v>896</v>
      </c>
      <c r="B295" s="33" t="s">
        <v>289</v>
      </c>
      <c r="C295" s="19"/>
      <c r="D295" s="20"/>
      <c r="E295" s="21"/>
      <c r="F295" s="19"/>
      <c r="G295" s="20"/>
      <c r="H295" s="21"/>
      <c r="I295" s="19"/>
      <c r="J295" s="20"/>
      <c r="K295" s="21"/>
      <c r="L295" s="19"/>
      <c r="M295" s="20"/>
      <c r="N295" s="21"/>
      <c r="O295" s="19"/>
      <c r="P295" s="20"/>
      <c r="Q295" s="21"/>
      <c r="R295" s="19"/>
      <c r="S295" s="20"/>
      <c r="T295" s="21"/>
      <c r="U295" s="19"/>
      <c r="V295" s="20"/>
      <c r="W295" s="21"/>
      <c r="X295" s="19"/>
      <c r="Y295" s="20"/>
      <c r="Z295" s="21"/>
      <c r="AA295" s="19"/>
      <c r="AB295" s="20"/>
      <c r="AC295" s="21"/>
      <c r="AD295" s="19"/>
      <c r="AE295" s="20"/>
      <c r="AF295" s="21"/>
      <c r="AG295" s="22">
        <f t="shared" si="4"/>
        <v>0</v>
      </c>
    </row>
    <row r="296" spans="1:34">
      <c r="A296" s="17" t="s">
        <v>897</v>
      </c>
      <c r="B296" s="33" t="s">
        <v>290</v>
      </c>
      <c r="C296" s="19"/>
      <c r="D296" s="20"/>
      <c r="E296" s="21"/>
      <c r="F296" s="19"/>
      <c r="G296" s="20"/>
      <c r="H296" s="21"/>
      <c r="I296" s="19"/>
      <c r="J296" s="20"/>
      <c r="K296" s="21"/>
      <c r="L296" s="19"/>
      <c r="M296" s="20"/>
      <c r="N296" s="21"/>
      <c r="O296" s="19"/>
      <c r="P296" s="20"/>
      <c r="Q296" s="21"/>
      <c r="R296" s="19"/>
      <c r="S296" s="20"/>
      <c r="T296" s="21"/>
      <c r="U296" s="19"/>
      <c r="V296" s="20"/>
      <c r="W296" s="21"/>
      <c r="X296" s="19"/>
      <c r="Y296" s="20"/>
      <c r="Z296" s="21"/>
      <c r="AA296" s="19"/>
      <c r="AB296" s="20"/>
      <c r="AC296" s="21"/>
      <c r="AD296" s="19"/>
      <c r="AE296" s="20"/>
      <c r="AF296" s="21"/>
      <c r="AG296" s="22">
        <f t="shared" si="4"/>
        <v>0</v>
      </c>
    </row>
    <row r="297" spans="1:34">
      <c r="A297" s="17" t="s">
        <v>898</v>
      </c>
      <c r="B297" s="33" t="s">
        <v>291</v>
      </c>
      <c r="C297" s="19"/>
      <c r="D297" s="20"/>
      <c r="E297" s="21"/>
      <c r="F297" s="19"/>
      <c r="G297" s="20"/>
      <c r="H297" s="21"/>
      <c r="I297" s="19"/>
      <c r="J297" s="20"/>
      <c r="K297" s="21"/>
      <c r="L297" s="19"/>
      <c r="M297" s="20"/>
      <c r="N297" s="21"/>
      <c r="O297" s="19"/>
      <c r="P297" s="20"/>
      <c r="Q297" s="21"/>
      <c r="R297" s="19"/>
      <c r="S297" s="20"/>
      <c r="T297" s="21"/>
      <c r="U297" s="19"/>
      <c r="V297" s="20"/>
      <c r="W297" s="21"/>
      <c r="X297" s="19"/>
      <c r="Y297" s="20"/>
      <c r="Z297" s="21"/>
      <c r="AA297" s="19"/>
      <c r="AB297" s="20"/>
      <c r="AC297" s="21"/>
      <c r="AD297" s="19"/>
      <c r="AE297" s="20"/>
      <c r="AF297" s="21"/>
      <c r="AG297" s="22">
        <f t="shared" si="4"/>
        <v>0</v>
      </c>
    </row>
    <row r="298" spans="1:34">
      <c r="A298" s="17" t="s">
        <v>899</v>
      </c>
      <c r="B298" s="33" t="s">
        <v>292</v>
      </c>
      <c r="C298" s="19"/>
      <c r="D298" s="20"/>
      <c r="E298" s="21"/>
      <c r="F298" s="19"/>
      <c r="G298" s="20"/>
      <c r="H298" s="21"/>
      <c r="I298" s="19"/>
      <c r="J298" s="20"/>
      <c r="K298" s="21"/>
      <c r="L298" s="38"/>
      <c r="M298" s="20"/>
      <c r="N298" s="21"/>
      <c r="O298" s="19"/>
      <c r="P298" s="20"/>
      <c r="Q298" s="21"/>
      <c r="R298" s="38"/>
      <c r="S298" s="39"/>
      <c r="T298" s="21"/>
      <c r="U298" s="19"/>
      <c r="V298" s="20"/>
      <c r="W298" s="21"/>
      <c r="X298" s="19"/>
      <c r="Y298" s="20"/>
      <c r="Z298" s="21"/>
      <c r="AA298" s="38"/>
      <c r="AB298" s="20"/>
      <c r="AC298" s="21"/>
      <c r="AD298" s="19"/>
      <c r="AE298" s="20"/>
      <c r="AF298" s="21"/>
      <c r="AG298" s="22">
        <f t="shared" si="4"/>
        <v>0</v>
      </c>
      <c r="AH298" s="37"/>
    </row>
    <row r="299" spans="1:34" ht="12.65" customHeight="1">
      <c r="A299" s="17" t="s">
        <v>900</v>
      </c>
      <c r="B299" s="33" t="s">
        <v>293</v>
      </c>
      <c r="C299" s="19"/>
      <c r="D299" s="20"/>
      <c r="E299" s="21"/>
      <c r="F299" s="19"/>
      <c r="G299" s="20"/>
      <c r="H299" s="21"/>
      <c r="I299" s="19"/>
      <c r="J299" s="20"/>
      <c r="K299" s="21"/>
      <c r="L299" s="38"/>
      <c r="M299" s="20"/>
      <c r="N299" s="21"/>
      <c r="O299" s="19"/>
      <c r="P299" s="20"/>
      <c r="Q299" s="21"/>
      <c r="R299" s="19"/>
      <c r="S299" s="20"/>
      <c r="T299" s="21"/>
      <c r="U299" s="19"/>
      <c r="V299" s="20"/>
      <c r="W299" s="21"/>
      <c r="X299" s="38"/>
      <c r="Y299" s="20"/>
      <c r="Z299" s="21"/>
      <c r="AA299" s="38"/>
      <c r="AB299" s="39"/>
      <c r="AC299" s="21"/>
      <c r="AD299" s="19"/>
      <c r="AE299" s="20"/>
      <c r="AF299" s="21"/>
      <c r="AG299" s="22">
        <f t="shared" si="4"/>
        <v>0</v>
      </c>
      <c r="AH299" s="37"/>
    </row>
    <row r="300" spans="1:34">
      <c r="A300" s="17" t="s">
        <v>901</v>
      </c>
      <c r="B300" s="33" t="s">
        <v>294</v>
      </c>
      <c r="C300" s="19"/>
      <c r="D300" s="20"/>
      <c r="E300" s="21"/>
      <c r="F300" s="19"/>
      <c r="G300" s="20"/>
      <c r="H300" s="21"/>
      <c r="I300" s="19"/>
      <c r="J300" s="20"/>
      <c r="K300" s="21"/>
      <c r="L300" s="19"/>
      <c r="M300" s="20"/>
      <c r="N300" s="21"/>
      <c r="O300" s="19"/>
      <c r="P300" s="20"/>
      <c r="Q300" s="21"/>
      <c r="R300" s="19"/>
      <c r="S300" s="20"/>
      <c r="T300" s="21"/>
      <c r="U300" s="19"/>
      <c r="V300" s="20"/>
      <c r="W300" s="21"/>
      <c r="X300" s="19"/>
      <c r="Y300" s="20"/>
      <c r="Z300" s="21"/>
      <c r="AA300" s="19"/>
      <c r="AB300" s="20"/>
      <c r="AC300" s="21"/>
      <c r="AD300" s="19"/>
      <c r="AE300" s="20"/>
      <c r="AF300" s="21"/>
      <c r="AG300" s="22">
        <f t="shared" si="4"/>
        <v>0</v>
      </c>
    </row>
    <row r="301" spans="1:34">
      <c r="A301" s="17" t="s">
        <v>902</v>
      </c>
      <c r="B301" s="33" t="s">
        <v>295</v>
      </c>
      <c r="C301" s="19"/>
      <c r="D301" s="20"/>
      <c r="E301" s="21"/>
      <c r="F301" s="19"/>
      <c r="G301" s="20"/>
      <c r="H301" s="21"/>
      <c r="I301" s="19"/>
      <c r="J301" s="20"/>
      <c r="K301" s="21"/>
      <c r="L301" s="19"/>
      <c r="M301" s="20"/>
      <c r="N301" s="21"/>
      <c r="O301" s="19"/>
      <c r="P301" s="20"/>
      <c r="Q301" s="21"/>
      <c r="R301" s="19"/>
      <c r="S301" s="20"/>
      <c r="T301" s="21"/>
      <c r="U301" s="19"/>
      <c r="V301" s="20"/>
      <c r="W301" s="21"/>
      <c r="X301" s="19"/>
      <c r="Y301" s="20"/>
      <c r="Z301" s="21"/>
      <c r="AA301" s="19"/>
      <c r="AB301" s="20"/>
      <c r="AC301" s="21"/>
      <c r="AD301" s="19"/>
      <c r="AE301" s="20"/>
      <c r="AF301" s="21"/>
      <c r="AG301" s="22">
        <f t="shared" si="4"/>
        <v>0</v>
      </c>
    </row>
    <row r="302" spans="1:34">
      <c r="A302" s="17" t="s">
        <v>903</v>
      </c>
      <c r="B302" s="33" t="s">
        <v>296</v>
      </c>
      <c r="C302" s="19"/>
      <c r="D302" s="20"/>
      <c r="E302" s="21"/>
      <c r="F302" s="19"/>
      <c r="G302" s="20"/>
      <c r="H302" s="21"/>
      <c r="I302" s="19"/>
      <c r="J302" s="20"/>
      <c r="K302" s="21"/>
      <c r="L302" s="19"/>
      <c r="M302" s="20"/>
      <c r="N302" s="21"/>
      <c r="O302" s="19"/>
      <c r="P302" s="20"/>
      <c r="Q302" s="21"/>
      <c r="R302" s="19"/>
      <c r="S302" s="20"/>
      <c r="T302" s="21"/>
      <c r="U302" s="19"/>
      <c r="V302" s="20"/>
      <c r="W302" s="21"/>
      <c r="X302" s="19"/>
      <c r="Y302" s="20"/>
      <c r="Z302" s="21"/>
      <c r="AA302" s="19"/>
      <c r="AB302" s="20"/>
      <c r="AC302" s="21"/>
      <c r="AD302" s="19"/>
      <c r="AE302" s="20"/>
      <c r="AF302" s="21"/>
      <c r="AG302" s="22">
        <f t="shared" si="4"/>
        <v>0</v>
      </c>
    </row>
    <row r="303" spans="1:34">
      <c r="A303" s="17" t="s">
        <v>904</v>
      </c>
      <c r="B303" s="33" t="s">
        <v>297</v>
      </c>
      <c r="C303" s="19"/>
      <c r="D303" s="20"/>
      <c r="E303" s="21"/>
      <c r="F303" s="19"/>
      <c r="G303" s="20"/>
      <c r="H303" s="21"/>
      <c r="I303" s="19"/>
      <c r="J303" s="20"/>
      <c r="K303" s="21"/>
      <c r="L303" s="19"/>
      <c r="M303" s="20"/>
      <c r="N303" s="21"/>
      <c r="O303" s="19"/>
      <c r="P303" s="20"/>
      <c r="Q303" s="21"/>
      <c r="R303" s="19"/>
      <c r="S303" s="20"/>
      <c r="T303" s="21"/>
      <c r="U303" s="19"/>
      <c r="V303" s="20"/>
      <c r="W303" s="21"/>
      <c r="X303" s="19"/>
      <c r="Y303" s="20"/>
      <c r="Z303" s="21"/>
      <c r="AA303" s="19"/>
      <c r="AB303" s="20"/>
      <c r="AC303" s="21"/>
      <c r="AD303" s="19"/>
      <c r="AE303" s="20"/>
      <c r="AF303" s="21"/>
      <c r="AG303" s="22">
        <f t="shared" si="4"/>
        <v>0</v>
      </c>
    </row>
    <row r="304" spans="1:34">
      <c r="A304" s="17" t="s">
        <v>905</v>
      </c>
      <c r="B304" s="33" t="s">
        <v>298</v>
      </c>
      <c r="C304" s="19"/>
      <c r="D304" s="20"/>
      <c r="E304" s="21"/>
      <c r="F304" s="19"/>
      <c r="G304" s="20"/>
      <c r="H304" s="21"/>
      <c r="I304" s="19"/>
      <c r="J304" s="20"/>
      <c r="K304" s="21"/>
      <c r="L304" s="19"/>
      <c r="M304" s="20"/>
      <c r="N304" s="21"/>
      <c r="O304" s="19"/>
      <c r="P304" s="20"/>
      <c r="Q304" s="21"/>
      <c r="R304" s="19"/>
      <c r="S304" s="20"/>
      <c r="T304" s="21"/>
      <c r="U304" s="19"/>
      <c r="V304" s="20"/>
      <c r="W304" s="21"/>
      <c r="X304" s="19"/>
      <c r="Y304" s="20"/>
      <c r="Z304" s="21"/>
      <c r="AA304" s="19"/>
      <c r="AB304" s="20"/>
      <c r="AC304" s="21"/>
      <c r="AD304" s="19"/>
      <c r="AE304" s="20"/>
      <c r="AF304" s="21"/>
      <c r="AG304" s="22">
        <f t="shared" si="4"/>
        <v>0</v>
      </c>
    </row>
    <row r="305" spans="1:34">
      <c r="A305" s="17" t="s">
        <v>906</v>
      </c>
      <c r="B305" s="33" t="s">
        <v>299</v>
      </c>
      <c r="C305" s="19"/>
      <c r="D305" s="20"/>
      <c r="E305" s="21"/>
      <c r="F305" s="19"/>
      <c r="G305" s="20"/>
      <c r="H305" s="21"/>
      <c r="I305" s="19"/>
      <c r="J305" s="20"/>
      <c r="K305" s="21"/>
      <c r="L305" s="19"/>
      <c r="M305" s="20"/>
      <c r="N305" s="21"/>
      <c r="O305" s="19"/>
      <c r="P305" s="20"/>
      <c r="Q305" s="21"/>
      <c r="R305" s="19"/>
      <c r="S305" s="20"/>
      <c r="T305" s="21"/>
      <c r="U305" s="19"/>
      <c r="V305" s="20"/>
      <c r="W305" s="21"/>
      <c r="X305" s="19"/>
      <c r="Y305" s="20"/>
      <c r="Z305" s="21"/>
      <c r="AA305" s="19"/>
      <c r="AB305" s="20"/>
      <c r="AC305" s="21"/>
      <c r="AD305" s="19"/>
      <c r="AE305" s="20"/>
      <c r="AF305" s="21"/>
      <c r="AG305" s="22">
        <f t="shared" si="4"/>
        <v>0</v>
      </c>
    </row>
    <row r="306" spans="1:34">
      <c r="A306" s="17" t="s">
        <v>907</v>
      </c>
      <c r="B306" s="33" t="s">
        <v>300</v>
      </c>
      <c r="C306" s="19"/>
      <c r="D306" s="20"/>
      <c r="E306" s="21"/>
      <c r="F306" s="19"/>
      <c r="G306" s="20"/>
      <c r="H306" s="21"/>
      <c r="I306" s="19"/>
      <c r="J306" s="20"/>
      <c r="K306" s="21"/>
      <c r="L306" s="19"/>
      <c r="M306" s="20"/>
      <c r="N306" s="21"/>
      <c r="O306" s="19"/>
      <c r="P306" s="20"/>
      <c r="Q306" s="21"/>
      <c r="R306" s="19"/>
      <c r="S306" s="20"/>
      <c r="T306" s="21"/>
      <c r="U306" s="19"/>
      <c r="V306" s="20"/>
      <c r="W306" s="21"/>
      <c r="X306" s="19"/>
      <c r="Y306" s="20"/>
      <c r="Z306" s="21"/>
      <c r="AA306" s="19"/>
      <c r="AB306" s="20"/>
      <c r="AC306" s="21"/>
      <c r="AD306" s="19"/>
      <c r="AE306" s="20"/>
      <c r="AF306" s="21"/>
      <c r="AG306" s="22">
        <f t="shared" si="4"/>
        <v>0</v>
      </c>
    </row>
    <row r="307" spans="1:34">
      <c r="A307" s="17" t="s">
        <v>908</v>
      </c>
      <c r="B307" s="33" t="s">
        <v>301</v>
      </c>
      <c r="C307" s="19"/>
      <c r="D307" s="20"/>
      <c r="E307" s="21"/>
      <c r="F307" s="19"/>
      <c r="G307" s="20"/>
      <c r="H307" s="21"/>
      <c r="I307" s="19"/>
      <c r="J307" s="20"/>
      <c r="K307" s="21"/>
      <c r="L307" s="19"/>
      <c r="M307" s="20"/>
      <c r="N307" s="21"/>
      <c r="O307" s="19"/>
      <c r="P307" s="20"/>
      <c r="Q307" s="21"/>
      <c r="R307" s="19"/>
      <c r="S307" s="20"/>
      <c r="T307" s="21"/>
      <c r="U307" s="19"/>
      <c r="V307" s="20"/>
      <c r="W307" s="21"/>
      <c r="X307" s="19"/>
      <c r="Y307" s="20"/>
      <c r="Z307" s="21"/>
      <c r="AA307" s="19"/>
      <c r="AB307" s="20"/>
      <c r="AC307" s="21"/>
      <c r="AD307" s="19"/>
      <c r="AE307" s="20"/>
      <c r="AF307" s="21"/>
      <c r="AG307" s="22">
        <f t="shared" si="4"/>
        <v>0</v>
      </c>
    </row>
    <row r="308" spans="1:34">
      <c r="A308" s="17" t="s">
        <v>909</v>
      </c>
      <c r="B308" s="33" t="s">
        <v>302</v>
      </c>
      <c r="C308" s="19"/>
      <c r="D308" s="20"/>
      <c r="E308" s="21"/>
      <c r="F308" s="19"/>
      <c r="G308" s="20"/>
      <c r="H308" s="21"/>
      <c r="I308" s="19"/>
      <c r="J308" s="20"/>
      <c r="K308" s="21"/>
      <c r="L308" s="19"/>
      <c r="M308" s="20"/>
      <c r="N308" s="21"/>
      <c r="O308" s="19"/>
      <c r="P308" s="20"/>
      <c r="Q308" s="21"/>
      <c r="R308" s="19"/>
      <c r="S308" s="20"/>
      <c r="T308" s="21"/>
      <c r="U308" s="19"/>
      <c r="V308" s="20"/>
      <c r="W308" s="21"/>
      <c r="X308" s="19"/>
      <c r="Y308" s="20"/>
      <c r="Z308" s="21"/>
      <c r="AA308" s="19"/>
      <c r="AB308" s="20"/>
      <c r="AC308" s="21"/>
      <c r="AD308" s="19"/>
      <c r="AE308" s="20"/>
      <c r="AF308" s="21"/>
      <c r="AG308" s="22">
        <f t="shared" si="4"/>
        <v>0</v>
      </c>
    </row>
    <row r="309" spans="1:34">
      <c r="A309" s="17" t="s">
        <v>910</v>
      </c>
      <c r="B309" s="33" t="s">
        <v>535</v>
      </c>
      <c r="C309" s="19"/>
      <c r="D309" s="20"/>
      <c r="E309" s="21"/>
      <c r="F309" s="19">
        <v>22</v>
      </c>
      <c r="G309" s="20"/>
      <c r="H309" s="21"/>
      <c r="I309" s="19"/>
      <c r="J309" s="20"/>
      <c r="K309" s="21"/>
      <c r="L309" s="19"/>
      <c r="M309" s="20"/>
      <c r="N309" s="21"/>
      <c r="O309" s="19"/>
      <c r="P309" s="20"/>
      <c r="Q309" s="21"/>
      <c r="R309" s="19"/>
      <c r="S309" s="20"/>
      <c r="T309" s="21"/>
      <c r="U309" s="19"/>
      <c r="V309" s="20"/>
      <c r="W309" s="21"/>
      <c r="X309" s="19"/>
      <c r="Y309" s="20"/>
      <c r="Z309" s="21"/>
      <c r="AA309" s="19"/>
      <c r="AB309" s="20"/>
      <c r="AC309" s="21"/>
      <c r="AD309" s="19"/>
      <c r="AE309" s="20"/>
      <c r="AF309" s="21"/>
      <c r="AG309" s="22">
        <f t="shared" si="4"/>
        <v>22</v>
      </c>
      <c r="AH309" s="205" t="s">
        <v>577</v>
      </c>
    </row>
    <row r="310" spans="1:34">
      <c r="A310" s="17" t="s">
        <v>911</v>
      </c>
      <c r="B310" s="33" t="s">
        <v>9</v>
      </c>
      <c r="C310" s="19"/>
      <c r="D310" s="20"/>
      <c r="E310" s="21"/>
      <c r="F310" s="19"/>
      <c r="G310" s="20"/>
      <c r="H310" s="21"/>
      <c r="I310" s="19"/>
      <c r="J310" s="20"/>
      <c r="K310" s="21"/>
      <c r="L310" s="19"/>
      <c r="M310" s="20"/>
      <c r="N310" s="21"/>
      <c r="O310" s="38"/>
      <c r="P310" s="20"/>
      <c r="Q310" s="21"/>
      <c r="R310" s="19"/>
      <c r="S310" s="20"/>
      <c r="T310" s="21"/>
      <c r="U310" s="19"/>
      <c r="V310" s="20"/>
      <c r="W310" s="21"/>
      <c r="X310" s="19"/>
      <c r="Y310" s="20"/>
      <c r="Z310" s="21"/>
      <c r="AA310" s="19"/>
      <c r="AB310" s="20"/>
      <c r="AC310" s="21"/>
      <c r="AD310" s="19">
        <v>5</v>
      </c>
      <c r="AE310" s="20"/>
      <c r="AF310" s="21"/>
      <c r="AG310" s="22">
        <f t="shared" si="4"/>
        <v>5</v>
      </c>
      <c r="AH310" s="205" t="s">
        <v>577</v>
      </c>
    </row>
    <row r="311" spans="1:34">
      <c r="A311" s="17" t="s">
        <v>912</v>
      </c>
      <c r="B311" s="33" t="s">
        <v>10</v>
      </c>
      <c r="C311" s="19"/>
      <c r="D311" s="20"/>
      <c r="E311" s="21"/>
      <c r="F311" s="19"/>
      <c r="G311" s="20"/>
      <c r="H311" s="21"/>
      <c r="I311" s="19"/>
      <c r="J311" s="20"/>
      <c r="K311" s="21"/>
      <c r="L311" s="19"/>
      <c r="M311" s="20"/>
      <c r="N311" s="21"/>
      <c r="O311" s="19"/>
      <c r="P311" s="20"/>
      <c r="Q311" s="21"/>
      <c r="R311" s="19"/>
      <c r="S311" s="20"/>
      <c r="T311" s="21"/>
      <c r="U311" s="19"/>
      <c r="V311" s="20"/>
      <c r="W311" s="21"/>
      <c r="X311" s="19"/>
      <c r="Y311" s="20"/>
      <c r="Z311" s="21"/>
      <c r="AA311" s="19"/>
      <c r="AB311" s="20"/>
      <c r="AC311" s="21"/>
      <c r="AD311" s="19"/>
      <c r="AE311" s="20"/>
      <c r="AF311" s="21"/>
      <c r="AG311" s="22">
        <f t="shared" si="4"/>
        <v>0</v>
      </c>
    </row>
    <row r="312" spans="1:34">
      <c r="A312" s="17" t="s">
        <v>913</v>
      </c>
      <c r="B312" s="33" t="s">
        <v>303</v>
      </c>
      <c r="C312" s="19"/>
      <c r="D312" s="20"/>
      <c r="E312" s="21"/>
      <c r="F312" s="19"/>
      <c r="G312" s="20"/>
      <c r="H312" s="21"/>
      <c r="I312" s="19"/>
      <c r="J312" s="20"/>
      <c r="K312" s="21"/>
      <c r="L312" s="19"/>
      <c r="M312" s="20"/>
      <c r="N312" s="21"/>
      <c r="O312" s="19"/>
      <c r="P312" s="20"/>
      <c r="Q312" s="21"/>
      <c r="R312" s="19"/>
      <c r="S312" s="20"/>
      <c r="T312" s="21"/>
      <c r="U312" s="19"/>
      <c r="V312" s="20"/>
      <c r="W312" s="21"/>
      <c r="X312" s="19"/>
      <c r="Y312" s="20"/>
      <c r="Z312" s="21"/>
      <c r="AA312" s="19"/>
      <c r="AB312" s="20"/>
      <c r="AC312" s="21"/>
      <c r="AD312" s="19"/>
      <c r="AE312" s="20"/>
      <c r="AF312" s="21"/>
      <c r="AG312" s="22">
        <f t="shared" si="4"/>
        <v>0</v>
      </c>
    </row>
    <row r="313" spans="1:34">
      <c r="A313" s="17" t="s">
        <v>914</v>
      </c>
      <c r="B313" s="33" t="s">
        <v>304</v>
      </c>
      <c r="C313" s="19"/>
      <c r="D313" s="20"/>
      <c r="E313" s="21"/>
      <c r="F313" s="19"/>
      <c r="G313" s="20"/>
      <c r="H313" s="21"/>
      <c r="I313" s="19"/>
      <c r="J313" s="20"/>
      <c r="K313" s="21"/>
      <c r="L313" s="19"/>
      <c r="M313" s="20"/>
      <c r="N313" s="21"/>
      <c r="O313" s="19"/>
      <c r="P313" s="20"/>
      <c r="Q313" s="21"/>
      <c r="R313" s="19"/>
      <c r="S313" s="20"/>
      <c r="T313" s="21"/>
      <c r="U313" s="19"/>
      <c r="V313" s="20"/>
      <c r="W313" s="21"/>
      <c r="X313" s="19"/>
      <c r="Y313" s="20"/>
      <c r="Z313" s="21"/>
      <c r="AA313" s="19"/>
      <c r="AB313" s="20"/>
      <c r="AC313" s="21"/>
      <c r="AD313" s="19"/>
      <c r="AE313" s="20"/>
      <c r="AF313" s="21"/>
      <c r="AG313" s="22">
        <f t="shared" si="4"/>
        <v>0</v>
      </c>
    </row>
    <row r="314" spans="1:34">
      <c r="A314" s="17" t="s">
        <v>915</v>
      </c>
      <c r="B314" s="33" t="s">
        <v>305</v>
      </c>
      <c r="C314" s="19"/>
      <c r="D314" s="20"/>
      <c r="E314" s="21"/>
      <c r="F314" s="19"/>
      <c r="G314" s="20"/>
      <c r="H314" s="21"/>
      <c r="I314" s="19"/>
      <c r="J314" s="20"/>
      <c r="K314" s="21"/>
      <c r="L314" s="19"/>
      <c r="M314" s="20"/>
      <c r="N314" s="21"/>
      <c r="O314" s="19"/>
      <c r="P314" s="20"/>
      <c r="Q314" s="21"/>
      <c r="R314" s="19"/>
      <c r="S314" s="20"/>
      <c r="T314" s="21"/>
      <c r="U314" s="19"/>
      <c r="V314" s="20"/>
      <c r="W314" s="21"/>
      <c r="X314" s="19"/>
      <c r="Y314" s="20"/>
      <c r="Z314" s="21"/>
      <c r="AA314" s="19"/>
      <c r="AB314" s="20"/>
      <c r="AC314" s="21"/>
      <c r="AD314" s="19"/>
      <c r="AE314" s="20"/>
      <c r="AF314" s="21"/>
      <c r="AG314" s="22">
        <f t="shared" si="4"/>
        <v>0</v>
      </c>
    </row>
    <row r="315" spans="1:34">
      <c r="A315" s="17" t="s">
        <v>916</v>
      </c>
      <c r="B315" s="33" t="s">
        <v>306</v>
      </c>
      <c r="C315" s="19"/>
      <c r="D315" s="20"/>
      <c r="E315" s="21"/>
      <c r="F315" s="19"/>
      <c r="G315" s="20"/>
      <c r="H315" s="21"/>
      <c r="I315" s="19"/>
      <c r="J315" s="20"/>
      <c r="K315" s="21"/>
      <c r="L315" s="19"/>
      <c r="M315" s="20"/>
      <c r="N315" s="21"/>
      <c r="O315" s="19"/>
      <c r="P315" s="20"/>
      <c r="Q315" s="21"/>
      <c r="R315" s="19"/>
      <c r="S315" s="20"/>
      <c r="T315" s="21"/>
      <c r="U315" s="19"/>
      <c r="V315" s="20"/>
      <c r="W315" s="21"/>
      <c r="X315" s="19"/>
      <c r="Y315" s="20"/>
      <c r="Z315" s="21"/>
      <c r="AA315" s="19"/>
      <c r="AB315" s="20"/>
      <c r="AC315" s="21"/>
      <c r="AD315" s="19"/>
      <c r="AE315" s="20"/>
      <c r="AF315" s="21"/>
      <c r="AG315" s="22">
        <f t="shared" si="4"/>
        <v>0</v>
      </c>
    </row>
    <row r="316" spans="1:34">
      <c r="A316" s="17" t="s">
        <v>917</v>
      </c>
      <c r="B316" s="33" t="s">
        <v>918</v>
      </c>
      <c r="C316" s="19"/>
      <c r="D316" s="20"/>
      <c r="E316" s="21"/>
      <c r="F316" s="19"/>
      <c r="G316" s="20"/>
      <c r="H316" s="21"/>
      <c r="I316" s="19"/>
      <c r="J316" s="20"/>
      <c r="K316" s="21"/>
      <c r="L316" s="19"/>
      <c r="M316" s="20"/>
      <c r="N316" s="21"/>
      <c r="O316" s="19"/>
      <c r="P316" s="20"/>
      <c r="Q316" s="21"/>
      <c r="R316" s="19"/>
      <c r="S316" s="20"/>
      <c r="T316" s="21"/>
      <c r="U316" s="19"/>
      <c r="V316" s="20"/>
      <c r="W316" s="21"/>
      <c r="X316" s="19"/>
      <c r="Y316" s="20"/>
      <c r="Z316" s="21"/>
      <c r="AA316" s="19"/>
      <c r="AB316" s="20"/>
      <c r="AC316" s="21"/>
      <c r="AD316" s="19"/>
      <c r="AE316" s="20"/>
      <c r="AF316" s="21"/>
      <c r="AG316" s="22">
        <f t="shared" si="4"/>
        <v>0</v>
      </c>
      <c r="AH316" s="41"/>
    </row>
    <row r="317" spans="1:34">
      <c r="A317" s="17" t="s">
        <v>919</v>
      </c>
      <c r="B317" s="33" t="s">
        <v>307</v>
      </c>
      <c r="C317" s="19"/>
      <c r="D317" s="20"/>
      <c r="E317" s="21"/>
      <c r="F317" s="19"/>
      <c r="G317" s="20"/>
      <c r="H317" s="21"/>
      <c r="I317" s="19"/>
      <c r="J317" s="20"/>
      <c r="K317" s="21"/>
      <c r="L317" s="19"/>
      <c r="M317" s="20"/>
      <c r="N317" s="21"/>
      <c r="O317" s="19"/>
      <c r="P317" s="20"/>
      <c r="Q317" s="21"/>
      <c r="R317" s="19"/>
      <c r="S317" s="20"/>
      <c r="T317" s="21"/>
      <c r="U317" s="19"/>
      <c r="V317" s="20"/>
      <c r="W317" s="21"/>
      <c r="X317" s="19"/>
      <c r="Y317" s="20"/>
      <c r="Z317" s="21"/>
      <c r="AA317" s="19"/>
      <c r="AB317" s="20"/>
      <c r="AC317" s="21"/>
      <c r="AD317" s="19"/>
      <c r="AE317" s="20"/>
      <c r="AF317" s="21"/>
      <c r="AG317" s="22">
        <f t="shared" si="4"/>
        <v>0</v>
      </c>
    </row>
    <row r="318" spans="1:34">
      <c r="A318" s="17" t="s">
        <v>920</v>
      </c>
      <c r="B318" s="33" t="s">
        <v>536</v>
      </c>
      <c r="C318" s="19"/>
      <c r="D318" s="20"/>
      <c r="E318" s="21"/>
      <c r="F318" s="19"/>
      <c r="G318" s="20"/>
      <c r="H318" s="21"/>
      <c r="I318" s="19"/>
      <c r="J318" s="20"/>
      <c r="K318" s="21"/>
      <c r="L318" s="19"/>
      <c r="M318" s="20"/>
      <c r="N318" s="21"/>
      <c r="O318" s="19"/>
      <c r="P318" s="20"/>
      <c r="Q318" s="21"/>
      <c r="R318" s="38"/>
      <c r="S318" s="20"/>
      <c r="T318" s="21"/>
      <c r="U318" s="19"/>
      <c r="V318" s="20"/>
      <c r="W318" s="21"/>
      <c r="X318" s="19"/>
      <c r="Y318" s="20"/>
      <c r="Z318" s="21"/>
      <c r="AA318" s="19"/>
      <c r="AB318" s="20"/>
      <c r="AC318" s="21"/>
      <c r="AD318" s="38"/>
      <c r="AE318" s="20"/>
      <c r="AF318" s="21"/>
      <c r="AG318" s="22">
        <f t="shared" si="4"/>
        <v>0</v>
      </c>
      <c r="AH318" s="37"/>
    </row>
    <row r="319" spans="1:34">
      <c r="A319" s="17" t="s">
        <v>921</v>
      </c>
      <c r="B319" s="33" t="s">
        <v>922</v>
      </c>
      <c r="C319" s="19"/>
      <c r="D319" s="20"/>
      <c r="E319" s="21"/>
      <c r="F319" s="19"/>
      <c r="G319" s="20"/>
      <c r="H319" s="21"/>
      <c r="I319" s="19"/>
      <c r="J319" s="20"/>
      <c r="K319" s="21"/>
      <c r="L319" s="19"/>
      <c r="M319" s="20"/>
      <c r="N319" s="21"/>
      <c r="O319" s="19"/>
      <c r="P319" s="20"/>
      <c r="Q319" s="21"/>
      <c r="R319" s="19"/>
      <c r="S319" s="20"/>
      <c r="T319" s="21"/>
      <c r="U319" s="19"/>
      <c r="V319" s="20"/>
      <c r="W319" s="21"/>
      <c r="X319" s="19"/>
      <c r="Y319" s="20"/>
      <c r="Z319" s="21"/>
      <c r="AA319" s="19"/>
      <c r="AB319" s="20"/>
      <c r="AC319" s="21"/>
      <c r="AD319" s="19"/>
      <c r="AE319" s="20"/>
      <c r="AF319" s="21"/>
      <c r="AG319" s="22">
        <f t="shared" si="4"/>
        <v>0</v>
      </c>
    </row>
    <row r="320" spans="1:34">
      <c r="A320" s="17" t="s">
        <v>923</v>
      </c>
      <c r="B320" s="33" t="s">
        <v>308</v>
      </c>
      <c r="C320" s="19"/>
      <c r="D320" s="20"/>
      <c r="E320" s="21"/>
      <c r="F320" s="19"/>
      <c r="G320" s="20"/>
      <c r="H320" s="21"/>
      <c r="I320" s="19"/>
      <c r="J320" s="20"/>
      <c r="K320" s="21"/>
      <c r="L320" s="19"/>
      <c r="M320" s="20"/>
      <c r="N320" s="21"/>
      <c r="O320" s="19"/>
      <c r="P320" s="20"/>
      <c r="Q320" s="21"/>
      <c r="R320" s="19"/>
      <c r="S320" s="20"/>
      <c r="T320" s="21"/>
      <c r="U320" s="19"/>
      <c r="V320" s="20"/>
      <c r="W320" s="21"/>
      <c r="X320" s="19"/>
      <c r="Y320" s="20"/>
      <c r="Z320" s="21"/>
      <c r="AA320" s="19"/>
      <c r="AB320" s="20"/>
      <c r="AC320" s="21"/>
      <c r="AD320" s="19"/>
      <c r="AE320" s="20"/>
      <c r="AF320" s="21"/>
      <c r="AG320" s="22">
        <f t="shared" si="4"/>
        <v>0</v>
      </c>
    </row>
    <row r="321" spans="1:34">
      <c r="A321" s="17" t="s">
        <v>924</v>
      </c>
      <c r="B321" s="33" t="s">
        <v>309</v>
      </c>
      <c r="C321" s="19"/>
      <c r="D321" s="20"/>
      <c r="E321" s="21"/>
      <c r="F321" s="19"/>
      <c r="G321" s="20"/>
      <c r="H321" s="21"/>
      <c r="I321" s="19"/>
      <c r="J321" s="20"/>
      <c r="K321" s="21"/>
      <c r="L321" s="19"/>
      <c r="M321" s="20"/>
      <c r="N321" s="21"/>
      <c r="O321" s="19"/>
      <c r="P321" s="20"/>
      <c r="Q321" s="21"/>
      <c r="R321" s="19"/>
      <c r="S321" s="20"/>
      <c r="T321" s="21"/>
      <c r="U321" s="19"/>
      <c r="V321" s="20"/>
      <c r="W321" s="21"/>
      <c r="X321" s="19"/>
      <c r="Y321" s="20"/>
      <c r="Z321" s="21"/>
      <c r="AA321" s="19"/>
      <c r="AB321" s="20"/>
      <c r="AC321" s="21"/>
      <c r="AD321" s="19"/>
      <c r="AE321" s="20"/>
      <c r="AF321" s="21"/>
      <c r="AG321" s="22">
        <f t="shared" si="4"/>
        <v>0</v>
      </c>
    </row>
    <row r="322" spans="1:34">
      <c r="A322" s="17" t="s">
        <v>925</v>
      </c>
      <c r="B322" s="33" t="s">
        <v>310</v>
      </c>
      <c r="C322" s="19"/>
      <c r="D322" s="20"/>
      <c r="E322" s="21"/>
      <c r="F322" s="19"/>
      <c r="G322" s="20"/>
      <c r="H322" s="21"/>
      <c r="I322" s="19"/>
      <c r="J322" s="20"/>
      <c r="K322" s="21"/>
      <c r="L322" s="19"/>
      <c r="M322" s="20"/>
      <c r="N322" s="21"/>
      <c r="O322" s="19"/>
      <c r="P322" s="20"/>
      <c r="Q322" s="21"/>
      <c r="R322" s="19"/>
      <c r="S322" s="20"/>
      <c r="T322" s="21"/>
      <c r="U322" s="19"/>
      <c r="V322" s="20"/>
      <c r="W322" s="21"/>
      <c r="X322" s="19"/>
      <c r="Y322" s="20"/>
      <c r="Z322" s="21"/>
      <c r="AA322" s="19"/>
      <c r="AB322" s="20"/>
      <c r="AC322" s="21"/>
      <c r="AD322" s="19"/>
      <c r="AE322" s="20"/>
      <c r="AF322" s="21"/>
      <c r="AG322" s="22">
        <f t="shared" si="4"/>
        <v>0</v>
      </c>
    </row>
    <row r="323" spans="1:34">
      <c r="A323" s="17" t="s">
        <v>926</v>
      </c>
      <c r="B323" s="33" t="s">
        <v>311</v>
      </c>
      <c r="C323" s="19"/>
      <c r="D323" s="20"/>
      <c r="E323" s="21"/>
      <c r="F323" s="19"/>
      <c r="G323" s="20"/>
      <c r="H323" s="21"/>
      <c r="I323" s="19"/>
      <c r="J323" s="20"/>
      <c r="K323" s="21"/>
      <c r="L323" s="19"/>
      <c r="M323" s="20"/>
      <c r="N323" s="21"/>
      <c r="O323" s="19"/>
      <c r="P323" s="20"/>
      <c r="Q323" s="21"/>
      <c r="R323" s="19"/>
      <c r="S323" s="20"/>
      <c r="T323" s="21"/>
      <c r="U323" s="19"/>
      <c r="V323" s="20"/>
      <c r="W323" s="21"/>
      <c r="X323" s="19"/>
      <c r="Y323" s="20"/>
      <c r="Z323" s="21"/>
      <c r="AA323" s="19"/>
      <c r="AB323" s="20"/>
      <c r="AC323" s="21"/>
      <c r="AD323" s="19"/>
      <c r="AE323" s="20"/>
      <c r="AF323" s="21"/>
      <c r="AG323" s="22">
        <f t="shared" ref="AG323:AG348" si="5">SUM(C323:AF323)</f>
        <v>0</v>
      </c>
    </row>
    <row r="324" spans="1:34">
      <c r="A324" s="17" t="s">
        <v>927</v>
      </c>
      <c r="B324" s="33" t="s">
        <v>312</v>
      </c>
      <c r="C324" s="19"/>
      <c r="D324" s="20"/>
      <c r="E324" s="21"/>
      <c r="F324" s="19"/>
      <c r="G324" s="20"/>
      <c r="H324" s="21"/>
      <c r="I324" s="19"/>
      <c r="J324" s="20"/>
      <c r="K324" s="21"/>
      <c r="L324" s="19"/>
      <c r="M324" s="20"/>
      <c r="N324" s="21"/>
      <c r="O324" s="19"/>
      <c r="P324" s="20"/>
      <c r="Q324" s="21"/>
      <c r="R324" s="19"/>
      <c r="S324" s="20"/>
      <c r="T324" s="21"/>
      <c r="U324" s="19"/>
      <c r="V324" s="20"/>
      <c r="W324" s="21"/>
      <c r="X324" s="19"/>
      <c r="Y324" s="20"/>
      <c r="Z324" s="21"/>
      <c r="AA324" s="19"/>
      <c r="AB324" s="20"/>
      <c r="AC324" s="21"/>
      <c r="AD324" s="19"/>
      <c r="AE324" s="20"/>
      <c r="AF324" s="21"/>
      <c r="AG324" s="22">
        <f t="shared" si="5"/>
        <v>0</v>
      </c>
    </row>
    <row r="325" spans="1:34">
      <c r="A325" s="17" t="s">
        <v>928</v>
      </c>
      <c r="B325" s="33" t="s">
        <v>313</v>
      </c>
      <c r="C325" s="19"/>
      <c r="D325" s="20"/>
      <c r="E325" s="21"/>
      <c r="F325" s="19"/>
      <c r="G325" s="20"/>
      <c r="H325" s="21"/>
      <c r="I325" s="19"/>
      <c r="J325" s="20"/>
      <c r="K325" s="21"/>
      <c r="L325" s="19"/>
      <c r="M325" s="20"/>
      <c r="N325" s="21"/>
      <c r="O325" s="19"/>
      <c r="P325" s="20"/>
      <c r="Q325" s="21"/>
      <c r="R325" s="38"/>
      <c r="S325" s="20"/>
      <c r="T325" s="21"/>
      <c r="U325" s="19"/>
      <c r="V325" s="20"/>
      <c r="W325" s="21"/>
      <c r="X325" s="38"/>
      <c r="Y325" s="20"/>
      <c r="Z325" s="21"/>
      <c r="AA325" s="19"/>
      <c r="AB325" s="20"/>
      <c r="AC325" s="21"/>
      <c r="AD325" s="19"/>
      <c r="AE325" s="20"/>
      <c r="AF325" s="21"/>
      <c r="AG325" s="22">
        <f t="shared" si="5"/>
        <v>0</v>
      </c>
      <c r="AH325" s="37"/>
    </row>
    <row r="326" spans="1:34">
      <c r="A326" s="17" t="s">
        <v>929</v>
      </c>
      <c r="B326" s="33" t="s">
        <v>314</v>
      </c>
      <c r="C326" s="19"/>
      <c r="D326" s="20"/>
      <c r="E326" s="21"/>
      <c r="F326" s="19"/>
      <c r="G326" s="20"/>
      <c r="H326" s="21"/>
      <c r="I326" s="19"/>
      <c r="J326" s="20"/>
      <c r="K326" s="21"/>
      <c r="L326" s="19"/>
      <c r="M326" s="20"/>
      <c r="N326" s="21"/>
      <c r="O326" s="19"/>
      <c r="P326" s="20"/>
      <c r="Q326" s="21"/>
      <c r="R326" s="38"/>
      <c r="S326" s="20"/>
      <c r="T326" s="21"/>
      <c r="U326" s="19"/>
      <c r="V326" s="20"/>
      <c r="W326" s="21"/>
      <c r="X326" s="38"/>
      <c r="Y326" s="20"/>
      <c r="Z326" s="21"/>
      <c r="AA326" s="19"/>
      <c r="AB326" s="20"/>
      <c r="AC326" s="21"/>
      <c r="AD326" s="19"/>
      <c r="AE326" s="20"/>
      <c r="AF326" s="21"/>
      <c r="AG326" s="22">
        <f t="shared" si="5"/>
        <v>0</v>
      </c>
      <c r="AH326" s="37"/>
    </row>
    <row r="327" spans="1:34">
      <c r="A327" s="17" t="s">
        <v>930</v>
      </c>
      <c r="B327" s="33" t="s">
        <v>315</v>
      </c>
      <c r="C327" s="19"/>
      <c r="D327" s="20"/>
      <c r="E327" s="21"/>
      <c r="F327" s="19"/>
      <c r="G327" s="20"/>
      <c r="H327" s="21"/>
      <c r="I327" s="19"/>
      <c r="J327" s="20"/>
      <c r="K327" s="21"/>
      <c r="L327" s="19"/>
      <c r="M327" s="20"/>
      <c r="N327" s="21"/>
      <c r="O327" s="19"/>
      <c r="P327" s="20"/>
      <c r="Q327" s="21"/>
      <c r="R327" s="19"/>
      <c r="S327" s="20"/>
      <c r="T327" s="21"/>
      <c r="U327" s="19"/>
      <c r="V327" s="20"/>
      <c r="W327" s="21"/>
      <c r="X327" s="19"/>
      <c r="Y327" s="20"/>
      <c r="Z327" s="21"/>
      <c r="AA327" s="19"/>
      <c r="AB327" s="20"/>
      <c r="AC327" s="21"/>
      <c r="AD327" s="19"/>
      <c r="AE327" s="20"/>
      <c r="AF327" s="21"/>
      <c r="AG327" s="22">
        <f t="shared" si="5"/>
        <v>0</v>
      </c>
    </row>
    <row r="328" spans="1:34">
      <c r="A328" s="17" t="s">
        <v>931</v>
      </c>
      <c r="B328" s="33" t="s">
        <v>316</v>
      </c>
      <c r="C328" s="19"/>
      <c r="D328" s="20"/>
      <c r="E328" s="21"/>
      <c r="F328" s="19"/>
      <c r="G328" s="20"/>
      <c r="H328" s="21"/>
      <c r="I328" s="19"/>
      <c r="J328" s="20"/>
      <c r="K328" s="21"/>
      <c r="L328" s="19"/>
      <c r="M328" s="20"/>
      <c r="N328" s="21"/>
      <c r="O328" s="19"/>
      <c r="P328" s="20"/>
      <c r="Q328" s="21"/>
      <c r="R328" s="19"/>
      <c r="S328" s="20"/>
      <c r="T328" s="21"/>
      <c r="U328" s="19"/>
      <c r="V328" s="20"/>
      <c r="W328" s="21"/>
      <c r="X328" s="19"/>
      <c r="Y328" s="20"/>
      <c r="Z328" s="21"/>
      <c r="AA328" s="19"/>
      <c r="AB328" s="20"/>
      <c r="AC328" s="21"/>
      <c r="AD328" s="19"/>
      <c r="AE328" s="20"/>
      <c r="AF328" s="21"/>
      <c r="AG328" s="22">
        <f t="shared" si="5"/>
        <v>0</v>
      </c>
    </row>
    <row r="329" spans="1:34">
      <c r="A329" s="17" t="s">
        <v>932</v>
      </c>
      <c r="B329" s="33" t="s">
        <v>317</v>
      </c>
      <c r="C329" s="19"/>
      <c r="D329" s="20"/>
      <c r="E329" s="21"/>
      <c r="F329" s="19"/>
      <c r="G329" s="20"/>
      <c r="H329" s="21"/>
      <c r="I329" s="19"/>
      <c r="J329" s="20"/>
      <c r="K329" s="21"/>
      <c r="L329" s="19"/>
      <c r="M329" s="20"/>
      <c r="N329" s="21"/>
      <c r="O329" s="19"/>
      <c r="P329" s="20"/>
      <c r="Q329" s="21"/>
      <c r="R329" s="19"/>
      <c r="S329" s="20"/>
      <c r="T329" s="21"/>
      <c r="U329" s="19"/>
      <c r="V329" s="20"/>
      <c r="W329" s="21"/>
      <c r="X329" s="19"/>
      <c r="Y329" s="20"/>
      <c r="Z329" s="21"/>
      <c r="AA329" s="19"/>
      <c r="AB329" s="20"/>
      <c r="AC329" s="21"/>
      <c r="AD329" s="19"/>
      <c r="AE329" s="20"/>
      <c r="AF329" s="21"/>
      <c r="AG329" s="22">
        <f t="shared" si="5"/>
        <v>0</v>
      </c>
    </row>
    <row r="330" spans="1:34">
      <c r="A330" s="17" t="s">
        <v>933</v>
      </c>
      <c r="B330" s="33" t="s">
        <v>318</v>
      </c>
      <c r="C330" s="19"/>
      <c r="D330" s="20"/>
      <c r="E330" s="21"/>
      <c r="F330" s="19"/>
      <c r="G330" s="20"/>
      <c r="H330" s="21"/>
      <c r="I330" s="19"/>
      <c r="J330" s="20"/>
      <c r="K330" s="21"/>
      <c r="L330" s="19"/>
      <c r="M330" s="20"/>
      <c r="N330" s="21"/>
      <c r="O330" s="19"/>
      <c r="P330" s="20"/>
      <c r="Q330" s="21"/>
      <c r="R330" s="19"/>
      <c r="S330" s="20"/>
      <c r="T330" s="21"/>
      <c r="U330" s="19"/>
      <c r="V330" s="20"/>
      <c r="W330" s="21"/>
      <c r="X330" s="19"/>
      <c r="Y330" s="20"/>
      <c r="Z330" s="21"/>
      <c r="AA330" s="19"/>
      <c r="AB330" s="20"/>
      <c r="AC330" s="21"/>
      <c r="AD330" s="19"/>
      <c r="AE330" s="20"/>
      <c r="AF330" s="21"/>
      <c r="AG330" s="22">
        <f t="shared" si="5"/>
        <v>0</v>
      </c>
    </row>
    <row r="331" spans="1:34">
      <c r="A331" s="17" t="s">
        <v>934</v>
      </c>
      <c r="B331" s="33" t="s">
        <v>319</v>
      </c>
      <c r="C331" s="19"/>
      <c r="D331" s="20"/>
      <c r="E331" s="21"/>
      <c r="F331" s="19"/>
      <c r="G331" s="20"/>
      <c r="H331" s="21"/>
      <c r="I331" s="19"/>
      <c r="J331" s="20"/>
      <c r="K331" s="21"/>
      <c r="L331" s="19"/>
      <c r="M331" s="20"/>
      <c r="N331" s="21"/>
      <c r="O331" s="19"/>
      <c r="P331" s="20"/>
      <c r="Q331" s="21"/>
      <c r="R331" s="19">
        <v>5</v>
      </c>
      <c r="S331" s="20">
        <v>5</v>
      </c>
      <c r="T331" s="21"/>
      <c r="U331" s="19"/>
      <c r="V331" s="20"/>
      <c r="W331" s="21"/>
      <c r="X331" s="19"/>
      <c r="Y331" s="20"/>
      <c r="Z331" s="21"/>
      <c r="AA331" s="19"/>
      <c r="AB331" s="20"/>
      <c r="AC331" s="21"/>
      <c r="AD331" s="19"/>
      <c r="AE331" s="20"/>
      <c r="AF331" s="21"/>
      <c r="AG331" s="22">
        <f t="shared" si="5"/>
        <v>10</v>
      </c>
      <c r="AH331" s="205" t="s">
        <v>577</v>
      </c>
    </row>
    <row r="332" spans="1:34">
      <c r="A332" s="17" t="s">
        <v>935</v>
      </c>
      <c r="B332" s="33" t="s">
        <v>320</v>
      </c>
      <c r="C332" s="19"/>
      <c r="D332" s="20"/>
      <c r="E332" s="21"/>
      <c r="F332" s="19"/>
      <c r="G332" s="20"/>
      <c r="H332" s="21"/>
      <c r="I332" s="19"/>
      <c r="J332" s="20"/>
      <c r="K332" s="21"/>
      <c r="L332" s="19"/>
      <c r="M332" s="20"/>
      <c r="N332" s="21"/>
      <c r="O332" s="19"/>
      <c r="P332" s="20"/>
      <c r="Q332" s="21"/>
      <c r="R332" s="19"/>
      <c r="S332" s="20"/>
      <c r="T332" s="21"/>
      <c r="U332" s="19"/>
      <c r="V332" s="20"/>
      <c r="W332" s="21"/>
      <c r="X332" s="19"/>
      <c r="Y332" s="20"/>
      <c r="Z332" s="21"/>
      <c r="AA332" s="19"/>
      <c r="AB332" s="20"/>
      <c r="AC332" s="21"/>
      <c r="AD332" s="19"/>
      <c r="AE332" s="20"/>
      <c r="AF332" s="21"/>
      <c r="AG332" s="22">
        <f t="shared" si="5"/>
        <v>0</v>
      </c>
    </row>
    <row r="333" spans="1:34">
      <c r="A333" s="17" t="s">
        <v>936</v>
      </c>
      <c r="B333" s="33" t="s">
        <v>937</v>
      </c>
      <c r="C333" s="19"/>
      <c r="D333" s="20"/>
      <c r="E333" s="21"/>
      <c r="F333" s="19"/>
      <c r="G333" s="20"/>
      <c r="H333" s="21"/>
      <c r="I333" s="19"/>
      <c r="J333" s="20"/>
      <c r="K333" s="21"/>
      <c r="L333" s="19"/>
      <c r="M333" s="20"/>
      <c r="N333" s="21"/>
      <c r="O333" s="19"/>
      <c r="P333" s="20"/>
      <c r="Q333" s="21"/>
      <c r="R333" s="19"/>
      <c r="S333" s="20"/>
      <c r="T333" s="21"/>
      <c r="U333" s="19"/>
      <c r="V333" s="20"/>
      <c r="W333" s="21"/>
      <c r="X333" s="19"/>
      <c r="Y333" s="20"/>
      <c r="Z333" s="21"/>
      <c r="AA333" s="19"/>
      <c r="AB333" s="20"/>
      <c r="AC333" s="21"/>
      <c r="AD333" s="19"/>
      <c r="AE333" s="20"/>
      <c r="AF333" s="21"/>
      <c r="AG333" s="22">
        <f t="shared" si="5"/>
        <v>0</v>
      </c>
    </row>
    <row r="334" spans="1:34">
      <c r="A334" s="17" t="s">
        <v>938</v>
      </c>
      <c r="B334" s="33" t="s">
        <v>321</v>
      </c>
      <c r="C334" s="19"/>
      <c r="D334" s="20"/>
      <c r="E334" s="21"/>
      <c r="F334" s="19"/>
      <c r="G334" s="20"/>
      <c r="H334" s="21"/>
      <c r="I334" s="19"/>
      <c r="J334" s="20"/>
      <c r="K334" s="21"/>
      <c r="L334" s="19"/>
      <c r="M334" s="20"/>
      <c r="N334" s="21"/>
      <c r="O334" s="19"/>
      <c r="P334" s="20"/>
      <c r="Q334" s="21"/>
      <c r="R334" s="19"/>
      <c r="S334" s="20"/>
      <c r="T334" s="21"/>
      <c r="U334" s="19"/>
      <c r="V334" s="20"/>
      <c r="W334" s="21"/>
      <c r="X334" s="19"/>
      <c r="Y334" s="20"/>
      <c r="Z334" s="21"/>
      <c r="AA334" s="19"/>
      <c r="AB334" s="20"/>
      <c r="AC334" s="21"/>
      <c r="AD334" s="19"/>
      <c r="AE334" s="20"/>
      <c r="AF334" s="21"/>
      <c r="AG334" s="22">
        <f t="shared" si="5"/>
        <v>0</v>
      </c>
    </row>
    <row r="335" spans="1:34">
      <c r="A335" s="17" t="s">
        <v>939</v>
      </c>
      <c r="B335" s="33" t="s">
        <v>322</v>
      </c>
      <c r="C335" s="19"/>
      <c r="D335" s="20"/>
      <c r="E335" s="21"/>
      <c r="F335" s="19"/>
      <c r="G335" s="20"/>
      <c r="H335" s="21"/>
      <c r="I335" s="19"/>
      <c r="J335" s="20"/>
      <c r="K335" s="21"/>
      <c r="L335" s="19"/>
      <c r="M335" s="20"/>
      <c r="N335" s="21"/>
      <c r="O335" s="19"/>
      <c r="P335" s="20"/>
      <c r="Q335" s="21"/>
      <c r="R335" s="19"/>
      <c r="S335" s="20"/>
      <c r="T335" s="21"/>
      <c r="U335" s="19"/>
      <c r="V335" s="20"/>
      <c r="W335" s="21"/>
      <c r="X335" s="19"/>
      <c r="Y335" s="20"/>
      <c r="Z335" s="21"/>
      <c r="AA335" s="19"/>
      <c r="AB335" s="20"/>
      <c r="AC335" s="21"/>
      <c r="AD335" s="19"/>
      <c r="AE335" s="20"/>
      <c r="AF335" s="21"/>
      <c r="AG335" s="22">
        <f t="shared" si="5"/>
        <v>0</v>
      </c>
    </row>
    <row r="336" spans="1:34">
      <c r="A336" s="17" t="s">
        <v>940</v>
      </c>
      <c r="B336" s="33" t="s">
        <v>323</v>
      </c>
      <c r="C336" s="19"/>
      <c r="D336" s="20"/>
      <c r="E336" s="21"/>
      <c r="F336" s="19"/>
      <c r="G336" s="20"/>
      <c r="H336" s="21"/>
      <c r="I336" s="19"/>
      <c r="J336" s="20"/>
      <c r="K336" s="21"/>
      <c r="L336" s="19"/>
      <c r="M336" s="20"/>
      <c r="N336" s="21"/>
      <c r="O336" s="19"/>
      <c r="P336" s="20"/>
      <c r="Q336" s="21"/>
      <c r="R336" s="19"/>
      <c r="S336" s="20"/>
      <c r="T336" s="21"/>
      <c r="U336" s="19"/>
      <c r="V336" s="20"/>
      <c r="W336" s="21"/>
      <c r="X336" s="19"/>
      <c r="Y336" s="20"/>
      <c r="Z336" s="21"/>
      <c r="AA336" s="19"/>
      <c r="AB336" s="20"/>
      <c r="AC336" s="21"/>
      <c r="AD336" s="19"/>
      <c r="AE336" s="20"/>
      <c r="AF336" s="21"/>
      <c r="AG336" s="22">
        <f t="shared" si="5"/>
        <v>0</v>
      </c>
    </row>
    <row r="337" spans="1:34">
      <c r="A337" s="17" t="s">
        <v>941</v>
      </c>
      <c r="B337" s="33" t="s">
        <v>324</v>
      </c>
      <c r="C337" s="19"/>
      <c r="D337" s="20"/>
      <c r="E337" s="21"/>
      <c r="F337" s="19"/>
      <c r="G337" s="20"/>
      <c r="H337" s="21"/>
      <c r="I337" s="19"/>
      <c r="J337" s="20"/>
      <c r="K337" s="21"/>
      <c r="L337" s="19"/>
      <c r="M337" s="20"/>
      <c r="N337" s="21"/>
      <c r="O337" s="19"/>
      <c r="P337" s="20"/>
      <c r="Q337" s="21"/>
      <c r="R337" s="19"/>
      <c r="S337" s="20"/>
      <c r="T337" s="21"/>
      <c r="U337" s="19"/>
      <c r="V337" s="20"/>
      <c r="W337" s="21"/>
      <c r="X337" s="19"/>
      <c r="Y337" s="20"/>
      <c r="Z337" s="21"/>
      <c r="AA337" s="19"/>
      <c r="AB337" s="20"/>
      <c r="AC337" s="21"/>
      <c r="AD337" s="19"/>
      <c r="AE337" s="20"/>
      <c r="AF337" s="21"/>
      <c r="AG337" s="22">
        <f t="shared" si="5"/>
        <v>0</v>
      </c>
    </row>
    <row r="338" spans="1:34">
      <c r="A338" s="17" t="s">
        <v>942</v>
      </c>
      <c r="B338" s="33" t="s">
        <v>325</v>
      </c>
      <c r="C338" s="19"/>
      <c r="D338" s="20"/>
      <c r="E338" s="21"/>
      <c r="F338" s="19"/>
      <c r="G338" s="20"/>
      <c r="H338" s="21"/>
      <c r="I338" s="19"/>
      <c r="J338" s="20"/>
      <c r="K338" s="21"/>
      <c r="L338" s="19"/>
      <c r="M338" s="20"/>
      <c r="N338" s="21"/>
      <c r="O338" s="19"/>
      <c r="P338" s="20"/>
      <c r="Q338" s="21"/>
      <c r="R338" s="19"/>
      <c r="S338" s="20"/>
      <c r="T338" s="21"/>
      <c r="U338" s="19"/>
      <c r="V338" s="20"/>
      <c r="W338" s="21"/>
      <c r="X338" s="19"/>
      <c r="Y338" s="20"/>
      <c r="Z338" s="21"/>
      <c r="AA338" s="19"/>
      <c r="AB338" s="20"/>
      <c r="AC338" s="21"/>
      <c r="AD338" s="19"/>
      <c r="AE338" s="20"/>
      <c r="AF338" s="21"/>
      <c r="AG338" s="22">
        <f t="shared" si="5"/>
        <v>0</v>
      </c>
    </row>
    <row r="339" spans="1:34">
      <c r="A339" s="17" t="s">
        <v>943</v>
      </c>
      <c r="B339" s="33" t="s">
        <v>326</v>
      </c>
      <c r="C339" s="19"/>
      <c r="D339" s="20"/>
      <c r="E339" s="21"/>
      <c r="F339" s="19"/>
      <c r="G339" s="20"/>
      <c r="H339" s="21"/>
      <c r="I339" s="19"/>
      <c r="J339" s="20"/>
      <c r="K339" s="21"/>
      <c r="L339" s="19"/>
      <c r="M339" s="20"/>
      <c r="N339" s="21"/>
      <c r="O339" s="19"/>
      <c r="P339" s="20"/>
      <c r="Q339" s="21"/>
      <c r="R339" s="19"/>
      <c r="S339" s="20"/>
      <c r="T339" s="21"/>
      <c r="U339" s="19"/>
      <c r="V339" s="20"/>
      <c r="W339" s="21"/>
      <c r="X339" s="19"/>
      <c r="Y339" s="20"/>
      <c r="Z339" s="21"/>
      <c r="AA339" s="19"/>
      <c r="AB339" s="20"/>
      <c r="AC339" s="21"/>
      <c r="AD339" s="19"/>
      <c r="AE339" s="20"/>
      <c r="AF339" s="21"/>
      <c r="AG339" s="22">
        <f t="shared" si="5"/>
        <v>0</v>
      </c>
    </row>
    <row r="340" spans="1:34">
      <c r="A340" s="17" t="s">
        <v>944</v>
      </c>
      <c r="B340" s="33" t="s">
        <v>327</v>
      </c>
      <c r="C340" s="19"/>
      <c r="D340" s="20"/>
      <c r="E340" s="21"/>
      <c r="F340" s="19"/>
      <c r="G340" s="20"/>
      <c r="H340" s="21"/>
      <c r="I340" s="19"/>
      <c r="J340" s="20"/>
      <c r="K340" s="21"/>
      <c r="L340" s="19"/>
      <c r="M340" s="20"/>
      <c r="N340" s="21"/>
      <c r="O340" s="19"/>
      <c r="P340" s="20"/>
      <c r="Q340" s="21"/>
      <c r="R340" s="19"/>
      <c r="S340" s="20"/>
      <c r="T340" s="21"/>
      <c r="U340" s="19"/>
      <c r="V340" s="20"/>
      <c r="W340" s="21"/>
      <c r="X340" s="19"/>
      <c r="Y340" s="20"/>
      <c r="Z340" s="21"/>
      <c r="AA340" s="19"/>
      <c r="AB340" s="20"/>
      <c r="AC340" s="21"/>
      <c r="AD340" s="19"/>
      <c r="AE340" s="20"/>
      <c r="AF340" s="21"/>
      <c r="AG340" s="22">
        <f t="shared" si="5"/>
        <v>0</v>
      </c>
    </row>
    <row r="341" spans="1:34">
      <c r="A341" s="17" t="s">
        <v>945</v>
      </c>
      <c r="B341" s="33" t="s">
        <v>11</v>
      </c>
      <c r="C341" s="19"/>
      <c r="D341" s="20"/>
      <c r="E341" s="21"/>
      <c r="F341" s="19"/>
      <c r="G341" s="20"/>
      <c r="H341" s="21"/>
      <c r="I341" s="19"/>
      <c r="J341" s="20"/>
      <c r="K341" s="21"/>
      <c r="L341" s="19"/>
      <c r="M341" s="20"/>
      <c r="N341" s="21"/>
      <c r="O341" s="19"/>
      <c r="P341" s="20"/>
      <c r="Q341" s="21"/>
      <c r="R341" s="19"/>
      <c r="S341" s="20"/>
      <c r="T341" s="21"/>
      <c r="U341" s="19"/>
      <c r="V341" s="20"/>
      <c r="W341" s="21"/>
      <c r="X341" s="19"/>
      <c r="Y341" s="20"/>
      <c r="Z341" s="21"/>
      <c r="AA341" s="19"/>
      <c r="AB341" s="20"/>
      <c r="AC341" s="21"/>
      <c r="AD341" s="19"/>
      <c r="AE341" s="20"/>
      <c r="AF341" s="21"/>
      <c r="AG341" s="22">
        <f t="shared" si="5"/>
        <v>0</v>
      </c>
    </row>
    <row r="342" spans="1:34">
      <c r="A342" s="17" t="s">
        <v>946</v>
      </c>
      <c r="B342" s="33" t="s">
        <v>328</v>
      </c>
      <c r="C342" s="19"/>
      <c r="D342" s="20"/>
      <c r="E342" s="21"/>
      <c r="F342" s="19"/>
      <c r="G342" s="20"/>
      <c r="H342" s="21"/>
      <c r="I342" s="19"/>
      <c r="J342" s="20"/>
      <c r="K342" s="21"/>
      <c r="L342" s="19"/>
      <c r="M342" s="20"/>
      <c r="N342" s="21"/>
      <c r="O342" s="19"/>
      <c r="P342" s="20"/>
      <c r="Q342" s="21"/>
      <c r="R342" s="19"/>
      <c r="S342" s="20"/>
      <c r="T342" s="21"/>
      <c r="U342" s="19"/>
      <c r="V342" s="20"/>
      <c r="W342" s="21"/>
      <c r="X342" s="19"/>
      <c r="Y342" s="20"/>
      <c r="Z342" s="21"/>
      <c r="AA342" s="19"/>
      <c r="AB342" s="20"/>
      <c r="AC342" s="21"/>
      <c r="AD342" s="19"/>
      <c r="AE342" s="20"/>
      <c r="AF342" s="21"/>
      <c r="AG342" s="22">
        <f t="shared" si="5"/>
        <v>0</v>
      </c>
    </row>
    <row r="343" spans="1:34">
      <c r="A343" s="17" t="s">
        <v>947</v>
      </c>
      <c r="B343" s="33" t="s">
        <v>329</v>
      </c>
      <c r="C343" s="19"/>
      <c r="D343" s="20"/>
      <c r="E343" s="21"/>
      <c r="F343" s="19"/>
      <c r="G343" s="20"/>
      <c r="H343" s="21"/>
      <c r="I343" s="19"/>
      <c r="J343" s="20"/>
      <c r="K343" s="21"/>
      <c r="L343" s="19"/>
      <c r="M343" s="20"/>
      <c r="N343" s="21"/>
      <c r="O343" s="19"/>
      <c r="P343" s="20"/>
      <c r="Q343" s="21"/>
      <c r="R343" s="19"/>
      <c r="S343" s="20"/>
      <c r="T343" s="21"/>
      <c r="U343" s="19"/>
      <c r="V343" s="20"/>
      <c r="W343" s="21"/>
      <c r="X343" s="19"/>
      <c r="Y343" s="20"/>
      <c r="Z343" s="21"/>
      <c r="AA343" s="19"/>
      <c r="AB343" s="20"/>
      <c r="AC343" s="21"/>
      <c r="AD343" s="19"/>
      <c r="AE343" s="20"/>
      <c r="AF343" s="21"/>
      <c r="AG343" s="22">
        <f t="shared" si="5"/>
        <v>0</v>
      </c>
      <c r="AH343" s="37"/>
    </row>
    <row r="344" spans="1:34">
      <c r="A344" s="17" t="s">
        <v>948</v>
      </c>
      <c r="B344" s="33" t="s">
        <v>330</v>
      </c>
      <c r="C344" s="19"/>
      <c r="D344" s="20"/>
      <c r="E344" s="21"/>
      <c r="F344" s="19"/>
      <c r="G344" s="20"/>
      <c r="H344" s="21"/>
      <c r="I344" s="19"/>
      <c r="J344" s="20"/>
      <c r="K344" s="21"/>
      <c r="L344" s="19"/>
      <c r="M344" s="20"/>
      <c r="N344" s="21"/>
      <c r="O344" s="19"/>
      <c r="P344" s="20"/>
      <c r="Q344" s="21"/>
      <c r="R344" s="19"/>
      <c r="S344" s="20"/>
      <c r="T344" s="21"/>
      <c r="U344" s="19"/>
      <c r="V344" s="20"/>
      <c r="W344" s="21"/>
      <c r="X344" s="19"/>
      <c r="Y344" s="20"/>
      <c r="Z344" s="21"/>
      <c r="AA344" s="19"/>
      <c r="AB344" s="20"/>
      <c r="AC344" s="21"/>
      <c r="AD344" s="19"/>
      <c r="AE344" s="20"/>
      <c r="AF344" s="21"/>
      <c r="AG344" s="22">
        <f t="shared" si="5"/>
        <v>0</v>
      </c>
    </row>
    <row r="345" spans="1:34">
      <c r="A345" s="17" t="s">
        <v>949</v>
      </c>
      <c r="B345" s="33" t="s">
        <v>331</v>
      </c>
      <c r="C345" s="19"/>
      <c r="D345" s="20"/>
      <c r="E345" s="21"/>
      <c r="F345" s="19"/>
      <c r="G345" s="20"/>
      <c r="H345" s="21"/>
      <c r="I345" s="19"/>
      <c r="J345" s="20"/>
      <c r="K345" s="21"/>
      <c r="L345" s="19"/>
      <c r="M345" s="20"/>
      <c r="N345" s="21"/>
      <c r="O345" s="19"/>
      <c r="P345" s="20"/>
      <c r="Q345" s="21"/>
      <c r="R345" s="19"/>
      <c r="S345" s="20"/>
      <c r="T345" s="21"/>
      <c r="U345" s="19"/>
      <c r="V345" s="20"/>
      <c r="W345" s="21"/>
      <c r="X345" s="19"/>
      <c r="Y345" s="20"/>
      <c r="Z345" s="21"/>
      <c r="AA345" s="19"/>
      <c r="AB345" s="20"/>
      <c r="AC345" s="21"/>
      <c r="AD345" s="19"/>
      <c r="AE345" s="20"/>
      <c r="AF345" s="21"/>
      <c r="AG345" s="22">
        <f t="shared" si="5"/>
        <v>0</v>
      </c>
    </row>
    <row r="346" spans="1:34">
      <c r="A346" s="17" t="s">
        <v>950</v>
      </c>
      <c r="B346" s="33" t="s">
        <v>332</v>
      </c>
      <c r="C346" s="19"/>
      <c r="D346" s="20"/>
      <c r="E346" s="21"/>
      <c r="F346" s="19"/>
      <c r="G346" s="20"/>
      <c r="H346" s="21"/>
      <c r="I346" s="19"/>
      <c r="J346" s="20"/>
      <c r="K346" s="21"/>
      <c r="L346" s="19"/>
      <c r="M346" s="20"/>
      <c r="N346" s="21"/>
      <c r="O346" s="19"/>
      <c r="P346" s="20"/>
      <c r="Q346" s="21"/>
      <c r="R346" s="19"/>
      <c r="S346" s="20"/>
      <c r="T346" s="21"/>
      <c r="U346" s="19"/>
      <c r="V346" s="20"/>
      <c r="W346" s="21"/>
      <c r="X346" s="19"/>
      <c r="Y346" s="20"/>
      <c r="Z346" s="21"/>
      <c r="AA346" s="19"/>
      <c r="AB346" s="20"/>
      <c r="AC346" s="21"/>
      <c r="AD346" s="19"/>
      <c r="AE346" s="20"/>
      <c r="AF346" s="21"/>
      <c r="AG346" s="22">
        <f t="shared" si="5"/>
        <v>0</v>
      </c>
    </row>
    <row r="347" spans="1:34">
      <c r="A347" s="17" t="s">
        <v>951</v>
      </c>
      <c r="B347" s="33" t="s">
        <v>333</v>
      </c>
      <c r="C347" s="19"/>
      <c r="D347" s="20"/>
      <c r="E347" s="21"/>
      <c r="F347" s="19"/>
      <c r="G347" s="20"/>
      <c r="H347" s="21"/>
      <c r="I347" s="19"/>
      <c r="J347" s="20"/>
      <c r="K347" s="21"/>
      <c r="L347" s="19"/>
      <c r="M347" s="20"/>
      <c r="N347" s="21"/>
      <c r="O347" s="19"/>
      <c r="P347" s="20"/>
      <c r="Q347" s="21"/>
      <c r="R347" s="19"/>
      <c r="S347" s="20"/>
      <c r="T347" s="21"/>
      <c r="U347" s="19"/>
      <c r="V347" s="20"/>
      <c r="W347" s="21"/>
      <c r="X347" s="19"/>
      <c r="Y347" s="20"/>
      <c r="Z347" s="21"/>
      <c r="AA347" s="19"/>
      <c r="AB347" s="20"/>
      <c r="AC347" s="21"/>
      <c r="AD347" s="19"/>
      <c r="AE347" s="20"/>
      <c r="AF347" s="21"/>
      <c r="AG347" s="22">
        <f t="shared" si="5"/>
        <v>0</v>
      </c>
    </row>
    <row r="348" spans="1:34">
      <c r="A348" s="17" t="s">
        <v>952</v>
      </c>
      <c r="B348" s="33" t="s">
        <v>334</v>
      </c>
      <c r="C348" s="19"/>
      <c r="D348" s="20"/>
      <c r="E348" s="21"/>
      <c r="F348" s="19"/>
      <c r="G348" s="20"/>
      <c r="H348" s="21"/>
      <c r="I348" s="19"/>
      <c r="J348" s="20"/>
      <c r="K348" s="21"/>
      <c r="L348" s="19"/>
      <c r="M348" s="20"/>
      <c r="N348" s="21"/>
      <c r="O348" s="19"/>
      <c r="P348" s="20"/>
      <c r="Q348" s="21"/>
      <c r="R348" s="19"/>
      <c r="S348" s="20"/>
      <c r="T348" s="21"/>
      <c r="U348" s="19"/>
      <c r="V348" s="20"/>
      <c r="W348" s="21"/>
      <c r="X348" s="19"/>
      <c r="Y348" s="20"/>
      <c r="Z348" s="21"/>
      <c r="AA348" s="19"/>
      <c r="AB348" s="20"/>
      <c r="AC348" s="21"/>
      <c r="AD348" s="19"/>
      <c r="AE348" s="20"/>
      <c r="AF348" s="21"/>
      <c r="AG348" s="22">
        <f t="shared" si="5"/>
        <v>0</v>
      </c>
    </row>
  </sheetData>
  <autoFilter ref="A2:AQ348" xr:uid="{4E1AF4A4-F602-4EF5-945C-9360E0099052}"/>
  <sortState xmlns:xlrd2="http://schemas.microsoft.com/office/spreadsheetml/2017/richdata2" ref="AN5:AQ105">
    <sortCondition ref="AP5:AP105"/>
    <sortCondition ref="AQ5:AQ105"/>
    <sortCondition ref="AN5:AN105"/>
  </sortState>
  <mergeCells count="10">
    <mergeCell ref="C1:E1"/>
    <mergeCell ref="F1:H1"/>
    <mergeCell ref="X1:Z1"/>
    <mergeCell ref="AA1:AC1"/>
    <mergeCell ref="AD1:AF1"/>
    <mergeCell ref="I1:K1"/>
    <mergeCell ref="L1:N1"/>
    <mergeCell ref="O1:Q1"/>
    <mergeCell ref="R1:T1"/>
    <mergeCell ref="U1:W1"/>
  </mergeCells>
  <conditionalFormatting sqref="A3:B152 A154:B348">
    <cfRule type="expression" dxfId="41" priority="1">
      <formula>$AG3&gt;0</formula>
    </cfRule>
  </conditionalFormatting>
  <conditionalFormatting sqref="A3:B348">
    <cfRule type="expression" dxfId="40" priority="4">
      <formula>$AH3&gt;0</formula>
    </cfRule>
  </conditionalFormatting>
  <conditionalFormatting sqref="A153:B153">
    <cfRule type="expression" dxfId="39" priority="7">
      <formula>$I153&gt;0</formula>
    </cfRule>
  </conditionalFormatting>
  <conditionalFormatting sqref="C3:AG348">
    <cfRule type="cellIs" dxfId="38" priority="2" operator="greaterThan">
      <formula>0</formula>
    </cfRule>
  </conditionalFormatting>
  <conditionalFormatting sqref="C13:AG348">
    <cfRule type="cellIs" dxfId="37" priority="5" operator="greaterThan">
      <formula>0</formula>
    </cfRule>
    <cfRule type="containsText" dxfId="36" priority="6" operator="containsText" text="x">
      <formula>NOT(ISERROR(SEARCH("x",C13)))</formula>
    </cfRule>
  </conditionalFormatting>
  <conditionalFormatting sqref="AG1:AG1048576">
    <cfRule type="cellIs" dxfId="3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0A23-4DD2-4656-8B0D-1E652DEDF3ED}">
  <dimension ref="A1:D169"/>
  <sheetViews>
    <sheetView zoomScale="130" zoomScaleNormal="130" workbookViewId="0">
      <selection activeCell="D95" sqref="D95"/>
    </sheetView>
  </sheetViews>
  <sheetFormatPr baseColWidth="10" defaultColWidth="11.54296875" defaultRowHeight="14"/>
  <cols>
    <col min="1" max="1" width="11.81640625" style="9" bestFit="1" customWidth="1"/>
    <col min="2" max="2" width="24.36328125" style="44" customWidth="1"/>
    <col min="3" max="3" width="33.81640625" style="53" bestFit="1" customWidth="1"/>
    <col min="4" max="4" width="5.90625" style="44" customWidth="1"/>
    <col min="5" max="16384" width="11.54296875" style="7"/>
  </cols>
  <sheetData>
    <row r="1" spans="1:4">
      <c r="B1" s="43"/>
    </row>
    <row r="2" spans="1:4">
      <c r="B2" s="43"/>
    </row>
    <row r="3" spans="1:4">
      <c r="A3" s="45" t="s">
        <v>527</v>
      </c>
      <c r="B3" s="43" t="s">
        <v>405</v>
      </c>
      <c r="C3" s="53" t="s">
        <v>406</v>
      </c>
      <c r="D3" s="44" t="s">
        <v>526</v>
      </c>
    </row>
    <row r="4" spans="1:4">
      <c r="A4" s="15">
        <v>1</v>
      </c>
      <c r="B4" s="43" t="s">
        <v>476</v>
      </c>
      <c r="C4" s="53" t="s">
        <v>142</v>
      </c>
      <c r="D4" s="44">
        <v>32</v>
      </c>
    </row>
    <row r="5" spans="1:4">
      <c r="A5" s="15">
        <v>2</v>
      </c>
      <c r="B5" s="43" t="s">
        <v>477</v>
      </c>
      <c r="C5" s="53" t="s">
        <v>78</v>
      </c>
      <c r="D5" s="44">
        <v>28</v>
      </c>
    </row>
    <row r="6" spans="1:4">
      <c r="A6" s="15">
        <v>3</v>
      </c>
      <c r="B6" s="43" t="s">
        <v>478</v>
      </c>
      <c r="C6" s="53" t="s">
        <v>78</v>
      </c>
      <c r="D6" s="44">
        <v>22</v>
      </c>
    </row>
    <row r="7" spans="1:4">
      <c r="A7" s="15">
        <v>3</v>
      </c>
      <c r="B7" s="43" t="s">
        <v>479</v>
      </c>
      <c r="C7" s="53" t="s">
        <v>189</v>
      </c>
      <c r="D7" s="44">
        <v>22</v>
      </c>
    </row>
    <row r="8" spans="1:4">
      <c r="A8" s="15">
        <v>5</v>
      </c>
      <c r="B8" s="43" t="s">
        <v>480</v>
      </c>
      <c r="C8" s="53" t="s">
        <v>126</v>
      </c>
      <c r="D8" s="44">
        <v>15</v>
      </c>
    </row>
    <row r="9" spans="1:4">
      <c r="A9" s="15">
        <v>5</v>
      </c>
      <c r="B9" s="43" t="s">
        <v>481</v>
      </c>
      <c r="C9" s="53" t="s">
        <v>409</v>
      </c>
      <c r="D9" s="44">
        <v>15</v>
      </c>
    </row>
    <row r="10" spans="1:4">
      <c r="A10" s="15">
        <v>5</v>
      </c>
      <c r="B10" s="43" t="s">
        <v>482</v>
      </c>
      <c r="C10" s="53" t="s">
        <v>4</v>
      </c>
      <c r="D10" s="44">
        <v>15</v>
      </c>
    </row>
    <row r="11" spans="1:4">
      <c r="A11" s="15">
        <v>5</v>
      </c>
      <c r="B11" s="43" t="s">
        <v>483</v>
      </c>
      <c r="C11" s="53" t="s">
        <v>14</v>
      </c>
      <c r="D11" s="44">
        <v>15</v>
      </c>
    </row>
    <row r="12" spans="1:4">
      <c r="A12" s="15">
        <v>9</v>
      </c>
      <c r="B12" s="43" t="s">
        <v>484</v>
      </c>
      <c r="C12" s="53" t="s">
        <v>106</v>
      </c>
      <c r="D12" s="44">
        <v>9</v>
      </c>
    </row>
    <row r="13" spans="1:4">
      <c r="A13" s="15">
        <v>9</v>
      </c>
      <c r="B13" s="43" t="s">
        <v>485</v>
      </c>
      <c r="C13" s="53" t="s">
        <v>410</v>
      </c>
      <c r="D13" s="44">
        <v>9</v>
      </c>
    </row>
    <row r="14" spans="1:4">
      <c r="A14" s="15">
        <v>9</v>
      </c>
      <c r="B14" s="46" t="s">
        <v>486</v>
      </c>
      <c r="C14" s="54" t="s">
        <v>410</v>
      </c>
      <c r="D14" s="44">
        <v>9</v>
      </c>
    </row>
    <row r="15" spans="1:4">
      <c r="A15" s="15">
        <v>9</v>
      </c>
      <c r="B15" s="46" t="s">
        <v>487</v>
      </c>
      <c r="C15" s="54" t="s">
        <v>410</v>
      </c>
      <c r="D15" s="44">
        <v>9</v>
      </c>
    </row>
    <row r="16" spans="1:4">
      <c r="A16" s="15">
        <v>999</v>
      </c>
      <c r="B16" s="43" t="s">
        <v>488</v>
      </c>
      <c r="C16" s="53" t="s">
        <v>6</v>
      </c>
      <c r="D16" s="44">
        <v>5</v>
      </c>
    </row>
    <row r="17" spans="1:4">
      <c r="A17" s="15">
        <v>999</v>
      </c>
      <c r="B17" s="43" t="s">
        <v>489</v>
      </c>
      <c r="C17" s="53" t="s">
        <v>78</v>
      </c>
      <c r="D17" s="44">
        <v>5</v>
      </c>
    </row>
    <row r="18" spans="1:4">
      <c r="A18" s="15">
        <v>999</v>
      </c>
      <c r="B18" s="43" t="s">
        <v>490</v>
      </c>
      <c r="C18" s="53" t="s">
        <v>162</v>
      </c>
      <c r="D18" s="44">
        <v>5</v>
      </c>
    </row>
    <row r="19" spans="1:4">
      <c r="A19" s="15">
        <v>999</v>
      </c>
      <c r="B19" s="46" t="s">
        <v>491</v>
      </c>
      <c r="C19" s="54" t="s">
        <v>162</v>
      </c>
      <c r="D19" s="44">
        <v>5</v>
      </c>
    </row>
    <row r="22" spans="1:4">
      <c r="A22" s="45" t="s">
        <v>414</v>
      </c>
      <c r="B22" s="43" t="s">
        <v>405</v>
      </c>
      <c r="C22" s="53" t="s">
        <v>406</v>
      </c>
      <c r="D22" s="44" t="s">
        <v>526</v>
      </c>
    </row>
    <row r="23" spans="1:4">
      <c r="A23" s="47">
        <v>1</v>
      </c>
      <c r="B23" s="44" t="s">
        <v>450</v>
      </c>
      <c r="C23" s="53" t="s">
        <v>162</v>
      </c>
      <c r="D23" s="44">
        <v>32</v>
      </c>
    </row>
    <row r="24" spans="1:4">
      <c r="A24" s="47">
        <v>2</v>
      </c>
      <c r="B24" s="44" t="s">
        <v>525</v>
      </c>
      <c r="C24" s="53" t="s">
        <v>78</v>
      </c>
      <c r="D24" s="44">
        <v>28</v>
      </c>
    </row>
    <row r="25" spans="1:4">
      <c r="A25" s="47">
        <v>3</v>
      </c>
      <c r="B25" s="44" t="s">
        <v>456</v>
      </c>
      <c r="C25" s="53" t="s">
        <v>19</v>
      </c>
      <c r="D25" s="44">
        <v>22</v>
      </c>
    </row>
    <row r="26" spans="1:4">
      <c r="A26" s="47">
        <v>3</v>
      </c>
      <c r="B26" s="44" t="s">
        <v>458</v>
      </c>
      <c r="C26" s="53" t="s">
        <v>220</v>
      </c>
      <c r="D26" s="44">
        <v>22</v>
      </c>
    </row>
    <row r="27" spans="1:4">
      <c r="A27" s="47">
        <v>5</v>
      </c>
      <c r="B27" s="44" t="s">
        <v>487</v>
      </c>
      <c r="C27" s="53" t="s">
        <v>410</v>
      </c>
      <c r="D27" s="44">
        <v>15</v>
      </c>
    </row>
    <row r="28" spans="1:4">
      <c r="A28" s="47">
        <v>5</v>
      </c>
      <c r="B28" s="44" t="s">
        <v>492</v>
      </c>
      <c r="C28" s="53" t="s">
        <v>162</v>
      </c>
      <c r="D28" s="44">
        <v>15</v>
      </c>
    </row>
    <row r="29" spans="1:4">
      <c r="A29" s="47">
        <v>5</v>
      </c>
      <c r="B29" s="44" t="s">
        <v>493</v>
      </c>
      <c r="C29" s="53" t="s">
        <v>184</v>
      </c>
      <c r="D29" s="44">
        <v>15</v>
      </c>
    </row>
    <row r="30" spans="1:4">
      <c r="A30" s="47">
        <v>5</v>
      </c>
      <c r="B30" s="44" t="s">
        <v>494</v>
      </c>
      <c r="C30" s="53" t="s">
        <v>225</v>
      </c>
      <c r="D30" s="44">
        <v>15</v>
      </c>
    </row>
    <row r="31" spans="1:4">
      <c r="A31" s="47">
        <v>999</v>
      </c>
      <c r="B31" s="44" t="s">
        <v>495</v>
      </c>
      <c r="C31" s="53" t="s">
        <v>114</v>
      </c>
      <c r="D31" s="44">
        <v>5</v>
      </c>
    </row>
    <row r="32" spans="1:4">
      <c r="A32" s="47">
        <v>999</v>
      </c>
      <c r="B32" s="44" t="s">
        <v>486</v>
      </c>
      <c r="C32" s="53" t="s">
        <v>410</v>
      </c>
      <c r="D32" s="44">
        <v>5</v>
      </c>
    </row>
    <row r="35" spans="1:4">
      <c r="A35" s="45" t="s">
        <v>413</v>
      </c>
      <c r="B35" s="43" t="s">
        <v>405</v>
      </c>
      <c r="C35" s="53" t="s">
        <v>406</v>
      </c>
      <c r="D35" s="44" t="s">
        <v>526</v>
      </c>
    </row>
    <row r="36" spans="1:4">
      <c r="A36" s="9">
        <v>1</v>
      </c>
      <c r="B36" s="43" t="s">
        <v>496</v>
      </c>
      <c r="C36" s="53" t="s">
        <v>409</v>
      </c>
      <c r="D36" s="44">
        <v>32</v>
      </c>
    </row>
    <row r="37" spans="1:4">
      <c r="A37" s="9">
        <v>2</v>
      </c>
      <c r="B37" s="43" t="s">
        <v>497</v>
      </c>
      <c r="C37" s="53" t="s">
        <v>1</v>
      </c>
      <c r="D37" s="44">
        <v>28</v>
      </c>
    </row>
    <row r="38" spans="1:4">
      <c r="A38" s="9">
        <v>3</v>
      </c>
      <c r="B38" s="43" t="s">
        <v>476</v>
      </c>
      <c r="C38" s="53" t="s">
        <v>142</v>
      </c>
      <c r="D38" s="44">
        <v>22</v>
      </c>
    </row>
    <row r="39" spans="1:4">
      <c r="A39" s="9">
        <v>3</v>
      </c>
      <c r="B39" s="43" t="s">
        <v>498</v>
      </c>
      <c r="C39" s="53" t="s">
        <v>265</v>
      </c>
      <c r="D39" s="44">
        <v>22</v>
      </c>
    </row>
    <row r="40" spans="1:4">
      <c r="A40" s="9">
        <v>5</v>
      </c>
      <c r="B40" s="43" t="s">
        <v>499</v>
      </c>
      <c r="C40" s="53" t="s">
        <v>78</v>
      </c>
      <c r="D40" s="44">
        <v>15</v>
      </c>
    </row>
    <row r="41" spans="1:4">
      <c r="A41" s="9">
        <v>5</v>
      </c>
      <c r="B41" s="43" t="s">
        <v>500</v>
      </c>
      <c r="C41" s="53" t="s">
        <v>409</v>
      </c>
      <c r="D41" s="44">
        <v>15</v>
      </c>
    </row>
    <row r="42" spans="1:4">
      <c r="A42" s="9">
        <v>5</v>
      </c>
      <c r="B42" s="43" t="s">
        <v>501</v>
      </c>
      <c r="C42" s="53" t="s">
        <v>409</v>
      </c>
      <c r="D42" s="44">
        <v>15</v>
      </c>
    </row>
    <row r="43" spans="1:4">
      <c r="A43" s="9">
        <v>5</v>
      </c>
      <c r="B43" s="43" t="s">
        <v>502</v>
      </c>
      <c r="C43" s="53" t="s">
        <v>3</v>
      </c>
      <c r="D43" s="44">
        <v>15</v>
      </c>
    </row>
    <row r="44" spans="1:4">
      <c r="A44" s="9">
        <v>9</v>
      </c>
      <c r="B44" s="43" t="s">
        <v>503</v>
      </c>
      <c r="C44" s="53" t="s">
        <v>28</v>
      </c>
      <c r="D44" s="44">
        <v>9</v>
      </c>
    </row>
    <row r="45" spans="1:4">
      <c r="A45" s="9">
        <v>9</v>
      </c>
      <c r="B45" s="43" t="s">
        <v>504</v>
      </c>
      <c r="C45" s="53" t="s">
        <v>78</v>
      </c>
      <c r="D45" s="44">
        <v>9</v>
      </c>
    </row>
    <row r="46" spans="1:4">
      <c r="A46" s="9">
        <v>9</v>
      </c>
      <c r="B46" s="43" t="s">
        <v>505</v>
      </c>
      <c r="C46" s="53" t="s">
        <v>407</v>
      </c>
      <c r="D46" s="44">
        <v>9</v>
      </c>
    </row>
    <row r="47" spans="1:4">
      <c r="A47" s="9">
        <v>9</v>
      </c>
      <c r="B47" s="43" t="s">
        <v>506</v>
      </c>
      <c r="C47" s="53" t="s">
        <v>220</v>
      </c>
      <c r="D47" s="44">
        <v>9</v>
      </c>
    </row>
    <row r="48" spans="1:4">
      <c r="A48" s="9">
        <v>999</v>
      </c>
      <c r="B48" s="43" t="s">
        <v>507</v>
      </c>
      <c r="C48" s="53" t="s">
        <v>126</v>
      </c>
      <c r="D48" s="44">
        <v>5</v>
      </c>
    </row>
    <row r="49" spans="1:4">
      <c r="A49" s="9">
        <v>999</v>
      </c>
      <c r="B49" s="43" t="s">
        <v>508</v>
      </c>
      <c r="C49" s="53" t="s">
        <v>137</v>
      </c>
      <c r="D49" s="44">
        <v>5</v>
      </c>
    </row>
    <row r="50" spans="1:4">
      <c r="A50" s="9">
        <v>999</v>
      </c>
      <c r="B50" s="43" t="s">
        <v>509</v>
      </c>
      <c r="C50" s="53" t="s">
        <v>144</v>
      </c>
      <c r="D50" s="44">
        <v>5</v>
      </c>
    </row>
    <row r="51" spans="1:4">
      <c r="A51" s="9">
        <v>999</v>
      </c>
      <c r="B51" s="43" t="s">
        <v>510</v>
      </c>
      <c r="C51" s="53" t="s">
        <v>5</v>
      </c>
      <c r="D51" s="44">
        <v>5</v>
      </c>
    </row>
    <row r="55" spans="1:4">
      <c r="A55" s="45" t="s">
        <v>528</v>
      </c>
      <c r="B55" s="43" t="s">
        <v>405</v>
      </c>
      <c r="C55" s="53" t="s">
        <v>406</v>
      </c>
      <c r="D55" s="44" t="s">
        <v>526</v>
      </c>
    </row>
    <row r="56" spans="1:4">
      <c r="A56" s="9">
        <v>1</v>
      </c>
      <c r="B56" s="44" t="s">
        <v>447</v>
      </c>
      <c r="C56" s="53" t="s">
        <v>14</v>
      </c>
      <c r="D56" s="48">
        <v>32</v>
      </c>
    </row>
    <row r="57" spans="1:4">
      <c r="A57" s="9">
        <v>2</v>
      </c>
      <c r="B57" s="44" t="s">
        <v>448</v>
      </c>
      <c r="C57" s="53" t="s">
        <v>162</v>
      </c>
      <c r="D57" s="48">
        <v>28</v>
      </c>
    </row>
    <row r="58" spans="1:4">
      <c r="A58" s="9">
        <v>3</v>
      </c>
      <c r="B58" s="44" t="s">
        <v>449</v>
      </c>
      <c r="C58" s="53" t="s">
        <v>78</v>
      </c>
      <c r="D58" s="48">
        <v>22</v>
      </c>
    </row>
    <row r="59" spans="1:4">
      <c r="A59" s="9">
        <v>3</v>
      </c>
      <c r="B59" s="44" t="s">
        <v>450</v>
      </c>
      <c r="C59" s="53" t="s">
        <v>162</v>
      </c>
      <c r="D59" s="48">
        <v>22</v>
      </c>
    </row>
    <row r="60" spans="1:4">
      <c r="A60" s="9">
        <v>5</v>
      </c>
      <c r="B60" s="44" t="s">
        <v>451</v>
      </c>
      <c r="C60" s="53" t="s">
        <v>23</v>
      </c>
      <c r="D60" s="48">
        <v>15</v>
      </c>
    </row>
    <row r="61" spans="1:4">
      <c r="A61" s="9">
        <v>5</v>
      </c>
      <c r="B61" s="44" t="s">
        <v>452</v>
      </c>
      <c r="C61" s="53" t="s">
        <v>142</v>
      </c>
      <c r="D61" s="48">
        <v>15</v>
      </c>
    </row>
    <row r="62" spans="1:4">
      <c r="A62" s="9">
        <v>5</v>
      </c>
      <c r="B62" s="44" t="s">
        <v>453</v>
      </c>
      <c r="C62" s="53" t="s">
        <v>25</v>
      </c>
      <c r="D62" s="48">
        <v>15</v>
      </c>
    </row>
    <row r="63" spans="1:4">
      <c r="A63" s="9">
        <v>5</v>
      </c>
      <c r="B63" s="44" t="s">
        <v>454</v>
      </c>
      <c r="C63" s="53" t="s">
        <v>290</v>
      </c>
      <c r="D63" s="48">
        <v>15</v>
      </c>
    </row>
    <row r="64" spans="1:4">
      <c r="A64" s="9">
        <v>9</v>
      </c>
      <c r="B64" s="44" t="s">
        <v>455</v>
      </c>
      <c r="C64" s="53" t="s">
        <v>28</v>
      </c>
      <c r="D64" s="42">
        <v>9</v>
      </c>
    </row>
    <row r="65" spans="1:4">
      <c r="A65" s="9">
        <v>9</v>
      </c>
      <c r="B65" s="44" t="s">
        <v>456</v>
      </c>
      <c r="C65" s="53" t="s">
        <v>19</v>
      </c>
      <c r="D65" s="42">
        <v>9</v>
      </c>
    </row>
    <row r="66" spans="1:4">
      <c r="A66" s="9">
        <v>9</v>
      </c>
      <c r="B66" s="44" t="s">
        <v>457</v>
      </c>
      <c r="C66" s="53" t="s">
        <v>178</v>
      </c>
      <c r="D66" s="42">
        <v>9</v>
      </c>
    </row>
    <row r="67" spans="1:4">
      <c r="A67" s="9">
        <v>9</v>
      </c>
      <c r="B67" s="44" t="s">
        <v>458</v>
      </c>
      <c r="C67" s="53" t="s">
        <v>220</v>
      </c>
      <c r="D67" s="42">
        <v>9</v>
      </c>
    </row>
    <row r="68" spans="1:4">
      <c r="A68" s="9">
        <v>999</v>
      </c>
      <c r="B68" s="44" t="s">
        <v>459</v>
      </c>
      <c r="C68" s="53" t="s">
        <v>28</v>
      </c>
      <c r="D68" s="48">
        <v>5</v>
      </c>
    </row>
    <row r="73" spans="1:4">
      <c r="A73" s="45" t="s">
        <v>529</v>
      </c>
      <c r="B73" s="43" t="s">
        <v>405</v>
      </c>
      <c r="C73" s="53" t="s">
        <v>406</v>
      </c>
      <c r="D73" s="44" t="s">
        <v>526</v>
      </c>
    </row>
    <row r="74" spans="1:4">
      <c r="A74" s="9">
        <v>1</v>
      </c>
      <c r="B74" s="44" t="s">
        <v>460</v>
      </c>
      <c r="C74" s="53" t="s">
        <v>9</v>
      </c>
      <c r="D74" s="48">
        <v>32</v>
      </c>
    </row>
    <row r="75" spans="1:4">
      <c r="A75" s="9">
        <v>2</v>
      </c>
      <c r="B75" s="44" t="s">
        <v>461</v>
      </c>
      <c r="C75" s="53" t="s">
        <v>220</v>
      </c>
      <c r="D75" s="48">
        <v>28</v>
      </c>
    </row>
    <row r="76" spans="1:4">
      <c r="A76" s="9">
        <v>3</v>
      </c>
      <c r="B76" s="44" t="s">
        <v>462</v>
      </c>
      <c r="C76" s="53" t="s">
        <v>220</v>
      </c>
      <c r="D76" s="48">
        <v>22</v>
      </c>
    </row>
    <row r="77" spans="1:4">
      <c r="A77" s="9">
        <v>3</v>
      </c>
      <c r="B77" s="44" t="s">
        <v>463</v>
      </c>
      <c r="C77" s="53" t="s">
        <v>14</v>
      </c>
      <c r="D77" s="48">
        <v>22</v>
      </c>
    </row>
    <row r="78" spans="1:4">
      <c r="A78" s="9">
        <v>5</v>
      </c>
      <c r="B78" s="44" t="s">
        <v>464</v>
      </c>
      <c r="C78" s="53" t="s">
        <v>407</v>
      </c>
      <c r="D78" s="48">
        <v>15</v>
      </c>
    </row>
    <row r="79" spans="1:4">
      <c r="A79" s="9">
        <v>5</v>
      </c>
      <c r="B79" s="44" t="s">
        <v>465</v>
      </c>
      <c r="C79" s="53" t="s">
        <v>14</v>
      </c>
      <c r="D79" s="48">
        <v>15</v>
      </c>
    </row>
    <row r="80" spans="1:4">
      <c r="A80" s="9">
        <v>5</v>
      </c>
      <c r="B80" s="44" t="s">
        <v>466</v>
      </c>
      <c r="C80" s="53" t="s">
        <v>5</v>
      </c>
      <c r="D80" s="48">
        <v>15</v>
      </c>
    </row>
    <row r="81" spans="1:4">
      <c r="A81" s="9">
        <v>5</v>
      </c>
      <c r="B81" s="44" t="s">
        <v>467</v>
      </c>
      <c r="C81" s="53" t="s">
        <v>10</v>
      </c>
      <c r="D81" s="48">
        <v>15</v>
      </c>
    </row>
    <row r="82" spans="1:4">
      <c r="A82" s="9">
        <v>9</v>
      </c>
      <c r="B82" s="44" t="s">
        <v>468</v>
      </c>
      <c r="C82" s="53" t="s">
        <v>155</v>
      </c>
      <c r="D82" s="42">
        <v>9</v>
      </c>
    </row>
    <row r="83" spans="1:4">
      <c r="A83" s="9">
        <v>9</v>
      </c>
      <c r="B83" s="44" t="s">
        <v>469</v>
      </c>
      <c r="C83" s="53" t="s">
        <v>248</v>
      </c>
      <c r="D83" s="42">
        <v>9</v>
      </c>
    </row>
    <row r="84" spans="1:4">
      <c r="A84" s="9">
        <v>9</v>
      </c>
      <c r="B84" s="44" t="s">
        <v>470</v>
      </c>
      <c r="C84" s="53" t="s">
        <v>5</v>
      </c>
      <c r="D84" s="42">
        <v>9</v>
      </c>
    </row>
    <row r="85" spans="1:4">
      <c r="A85" s="9">
        <v>9</v>
      </c>
      <c r="B85" s="44" t="s">
        <v>471</v>
      </c>
      <c r="C85" s="53" t="s">
        <v>296</v>
      </c>
      <c r="D85" s="42">
        <v>9</v>
      </c>
    </row>
    <row r="86" spans="1:4">
      <c r="A86" s="9">
        <v>999</v>
      </c>
      <c r="B86" s="44" t="s">
        <v>472</v>
      </c>
      <c r="C86" s="53" t="s">
        <v>410</v>
      </c>
      <c r="D86" s="48">
        <v>5</v>
      </c>
    </row>
    <row r="87" spans="1:4">
      <c r="A87" s="9">
        <v>999</v>
      </c>
      <c r="B87" s="44" t="s">
        <v>473</v>
      </c>
      <c r="C87" s="53" t="s">
        <v>409</v>
      </c>
      <c r="D87" s="48">
        <v>5</v>
      </c>
    </row>
    <row r="88" spans="1:4">
      <c r="A88" s="9">
        <v>999</v>
      </c>
      <c r="B88" s="44" t="s">
        <v>474</v>
      </c>
      <c r="C88" s="53" t="s">
        <v>220</v>
      </c>
      <c r="D88" s="48">
        <v>5</v>
      </c>
    </row>
    <row r="89" spans="1:4">
      <c r="A89" s="9">
        <v>999</v>
      </c>
      <c r="B89" s="44" t="s">
        <v>475</v>
      </c>
      <c r="C89" s="53" t="s">
        <v>276</v>
      </c>
      <c r="D89" s="48">
        <v>5</v>
      </c>
    </row>
    <row r="92" spans="1:4">
      <c r="A92" s="45" t="s">
        <v>412</v>
      </c>
      <c r="B92" s="43" t="s">
        <v>405</v>
      </c>
      <c r="C92" s="53" t="s">
        <v>406</v>
      </c>
      <c r="D92" s="44" t="s">
        <v>526</v>
      </c>
    </row>
    <row r="93" spans="1:4">
      <c r="A93" s="8">
        <v>1</v>
      </c>
      <c r="B93" s="44" t="s">
        <v>425</v>
      </c>
      <c r="C93" s="53" t="s">
        <v>33</v>
      </c>
      <c r="D93" s="44">
        <v>32</v>
      </c>
    </row>
    <row r="94" spans="1:4">
      <c r="A94" s="8">
        <v>2</v>
      </c>
      <c r="B94" s="44" t="s">
        <v>511</v>
      </c>
      <c r="C94" s="53" t="s">
        <v>162</v>
      </c>
      <c r="D94" s="44">
        <v>28</v>
      </c>
    </row>
    <row r="95" spans="1:4">
      <c r="A95" s="8">
        <v>3</v>
      </c>
      <c r="B95" s="44" t="s">
        <v>448</v>
      </c>
      <c r="C95" s="53" t="s">
        <v>162</v>
      </c>
      <c r="D95" s="44">
        <v>22</v>
      </c>
    </row>
    <row r="96" spans="1:4">
      <c r="A96" s="8">
        <v>3</v>
      </c>
      <c r="B96" s="44" t="s">
        <v>428</v>
      </c>
      <c r="C96" s="53" t="s">
        <v>407</v>
      </c>
      <c r="D96" s="44">
        <v>22</v>
      </c>
    </row>
    <row r="97" spans="1:4">
      <c r="A97" s="8">
        <v>5</v>
      </c>
      <c r="B97" s="44" t="s">
        <v>512</v>
      </c>
      <c r="C97" s="53" t="s">
        <v>18</v>
      </c>
      <c r="D97" s="44">
        <v>15</v>
      </c>
    </row>
    <row r="98" spans="1:4">
      <c r="A98" s="8">
        <v>5</v>
      </c>
      <c r="B98" s="44" t="s">
        <v>420</v>
      </c>
      <c r="C98" s="53" t="s">
        <v>78</v>
      </c>
      <c r="D98" s="44">
        <v>15</v>
      </c>
    </row>
    <row r="99" spans="1:4">
      <c r="A99" s="8">
        <v>5</v>
      </c>
      <c r="B99" s="44" t="s">
        <v>418</v>
      </c>
      <c r="C99" s="53" t="s">
        <v>14</v>
      </c>
      <c r="D99" s="44">
        <v>15</v>
      </c>
    </row>
    <row r="100" spans="1:4">
      <c r="A100" s="8">
        <v>5</v>
      </c>
      <c r="B100" s="44" t="s">
        <v>447</v>
      </c>
      <c r="C100" s="53" t="s">
        <v>14</v>
      </c>
      <c r="D100" s="44">
        <v>15</v>
      </c>
    </row>
    <row r="101" spans="1:4">
      <c r="A101" s="8">
        <v>9</v>
      </c>
      <c r="B101" s="44" t="s">
        <v>452</v>
      </c>
      <c r="C101" s="53" t="s">
        <v>142</v>
      </c>
      <c r="D101" s="44">
        <v>9</v>
      </c>
    </row>
    <row r="102" spans="1:4">
      <c r="A102" s="8">
        <v>9</v>
      </c>
      <c r="B102" s="44" t="s">
        <v>513</v>
      </c>
      <c r="C102" s="53" t="s">
        <v>162</v>
      </c>
      <c r="D102" s="44">
        <v>9</v>
      </c>
    </row>
    <row r="103" spans="1:4">
      <c r="A103" s="8">
        <v>9</v>
      </c>
      <c r="B103" s="44" t="s">
        <v>514</v>
      </c>
      <c r="C103" s="53" t="s">
        <v>266</v>
      </c>
      <c r="D103" s="44">
        <v>9</v>
      </c>
    </row>
    <row r="104" spans="1:4">
      <c r="A104" s="8">
        <v>9</v>
      </c>
      <c r="B104" s="44" t="s">
        <v>515</v>
      </c>
      <c r="C104" s="53" t="s">
        <v>326</v>
      </c>
      <c r="D104" s="44">
        <v>9</v>
      </c>
    </row>
    <row r="105" spans="1:4">
      <c r="A105" s="8">
        <v>999</v>
      </c>
      <c r="B105" s="44" t="s">
        <v>455</v>
      </c>
      <c r="C105" s="53" t="s">
        <v>28</v>
      </c>
      <c r="D105" s="44">
        <v>5</v>
      </c>
    </row>
    <row r="106" spans="1:4">
      <c r="A106" s="8">
        <v>999</v>
      </c>
      <c r="B106" s="44" t="s">
        <v>457</v>
      </c>
      <c r="C106" s="53" t="s">
        <v>178</v>
      </c>
      <c r="D106" s="44">
        <v>5</v>
      </c>
    </row>
    <row r="111" spans="1:4">
      <c r="A111" s="45" t="s">
        <v>411</v>
      </c>
      <c r="B111" s="43" t="s">
        <v>405</v>
      </c>
      <c r="C111" s="53" t="s">
        <v>406</v>
      </c>
      <c r="D111" s="44" t="s">
        <v>526</v>
      </c>
    </row>
    <row r="112" spans="1:4">
      <c r="A112" s="9">
        <v>1</v>
      </c>
      <c r="B112" s="43" t="s">
        <v>434</v>
      </c>
      <c r="C112" s="53" t="s">
        <v>409</v>
      </c>
      <c r="D112" s="44">
        <v>32</v>
      </c>
    </row>
    <row r="113" spans="1:4">
      <c r="A113" s="9">
        <v>2</v>
      </c>
      <c r="B113" s="43" t="s">
        <v>461</v>
      </c>
      <c r="C113" s="53" t="s">
        <v>220</v>
      </c>
      <c r="D113" s="44">
        <v>28</v>
      </c>
    </row>
    <row r="114" spans="1:4">
      <c r="A114" s="9">
        <v>3</v>
      </c>
      <c r="B114" s="43" t="s">
        <v>437</v>
      </c>
      <c r="C114" s="53" t="s">
        <v>14</v>
      </c>
      <c r="D114" s="44">
        <v>22</v>
      </c>
    </row>
    <row r="115" spans="1:4">
      <c r="A115" s="9">
        <v>3</v>
      </c>
      <c r="B115" s="43" t="s">
        <v>516</v>
      </c>
      <c r="C115" s="53" t="s">
        <v>14</v>
      </c>
      <c r="D115" s="44">
        <v>22</v>
      </c>
    </row>
    <row r="116" spans="1:4">
      <c r="A116" s="9">
        <v>5</v>
      </c>
      <c r="B116" s="43" t="s">
        <v>517</v>
      </c>
      <c r="C116" s="53" t="s">
        <v>410</v>
      </c>
      <c r="D116" s="44">
        <v>15</v>
      </c>
    </row>
    <row r="117" spans="1:4">
      <c r="A117" s="9">
        <v>5</v>
      </c>
      <c r="B117" s="43" t="s">
        <v>518</v>
      </c>
      <c r="C117" s="53" t="s">
        <v>162</v>
      </c>
      <c r="D117" s="44">
        <v>15</v>
      </c>
    </row>
    <row r="118" spans="1:4">
      <c r="A118" s="9">
        <v>5</v>
      </c>
      <c r="B118" s="43" t="s">
        <v>519</v>
      </c>
      <c r="C118" s="53" t="s">
        <v>196</v>
      </c>
      <c r="D118" s="44">
        <v>15</v>
      </c>
    </row>
    <row r="119" spans="1:4">
      <c r="A119" s="9">
        <v>5</v>
      </c>
      <c r="B119" s="43" t="s">
        <v>446</v>
      </c>
      <c r="C119" s="53" t="s">
        <v>3</v>
      </c>
      <c r="D119" s="44">
        <v>15</v>
      </c>
    </row>
    <row r="120" spans="1:4">
      <c r="A120" s="9">
        <v>9</v>
      </c>
      <c r="B120" s="43" t="s">
        <v>520</v>
      </c>
      <c r="C120" s="53" t="s">
        <v>18</v>
      </c>
      <c r="D120" s="44">
        <v>9</v>
      </c>
    </row>
    <row r="121" spans="1:4">
      <c r="A121" s="9">
        <v>9</v>
      </c>
      <c r="B121" s="43" t="s">
        <v>521</v>
      </c>
      <c r="C121" s="53" t="s">
        <v>410</v>
      </c>
      <c r="D121" s="44">
        <v>9</v>
      </c>
    </row>
    <row r="122" spans="1:4">
      <c r="A122" s="9">
        <v>9</v>
      </c>
      <c r="B122" s="43" t="s">
        <v>460</v>
      </c>
      <c r="C122" s="53" t="s">
        <v>9</v>
      </c>
      <c r="D122" s="44">
        <v>9</v>
      </c>
    </row>
    <row r="123" spans="1:4">
      <c r="A123" s="9">
        <v>9</v>
      </c>
      <c r="B123" s="43" t="s">
        <v>467</v>
      </c>
      <c r="C123" s="53" t="s">
        <v>10</v>
      </c>
      <c r="D123" s="44">
        <v>9</v>
      </c>
    </row>
    <row r="124" spans="1:4">
      <c r="A124" s="9">
        <v>999</v>
      </c>
      <c r="B124" s="43" t="s">
        <v>522</v>
      </c>
      <c r="C124" s="53" t="s">
        <v>114</v>
      </c>
      <c r="D124" s="44">
        <v>5</v>
      </c>
    </row>
    <row r="125" spans="1:4">
      <c r="A125" s="9">
        <v>999</v>
      </c>
      <c r="B125" s="43" t="s">
        <v>523</v>
      </c>
      <c r="C125" s="53" t="s">
        <v>118</v>
      </c>
      <c r="D125" s="44">
        <v>5</v>
      </c>
    </row>
    <row r="126" spans="1:4">
      <c r="A126" s="9">
        <v>999</v>
      </c>
      <c r="B126" s="43" t="s">
        <v>524</v>
      </c>
      <c r="C126" s="53" t="s">
        <v>14</v>
      </c>
      <c r="D126" s="44">
        <v>5</v>
      </c>
    </row>
    <row r="127" spans="1:4">
      <c r="A127" s="9">
        <v>999</v>
      </c>
      <c r="B127" s="43" t="s">
        <v>463</v>
      </c>
      <c r="C127" s="53" t="s">
        <v>14</v>
      </c>
      <c r="D127" s="44">
        <v>5</v>
      </c>
    </row>
    <row r="130" spans="1:4">
      <c r="A130" s="45" t="s">
        <v>530</v>
      </c>
      <c r="B130" s="43" t="s">
        <v>405</v>
      </c>
      <c r="C130" s="53" t="s">
        <v>406</v>
      </c>
      <c r="D130" s="44" t="s">
        <v>526</v>
      </c>
    </row>
    <row r="131" spans="1:4">
      <c r="A131" s="9">
        <v>1</v>
      </c>
      <c r="B131" s="44" t="s">
        <v>415</v>
      </c>
      <c r="C131" s="53" t="s">
        <v>155</v>
      </c>
      <c r="D131" s="48">
        <v>32</v>
      </c>
    </row>
    <row r="132" spans="1:4">
      <c r="A132" s="9">
        <v>2</v>
      </c>
      <c r="B132" s="44" t="s">
        <v>416</v>
      </c>
      <c r="C132" s="53" t="s">
        <v>3</v>
      </c>
      <c r="D132" s="48">
        <v>28</v>
      </c>
    </row>
    <row r="133" spans="1:4">
      <c r="A133" s="9">
        <v>3</v>
      </c>
      <c r="B133" s="44" t="s">
        <v>417</v>
      </c>
      <c r="C133" s="53" t="s">
        <v>28</v>
      </c>
      <c r="D133" s="48">
        <v>22</v>
      </c>
    </row>
    <row r="134" spans="1:4">
      <c r="A134" s="9">
        <v>3</v>
      </c>
      <c r="B134" s="44" t="s">
        <v>418</v>
      </c>
      <c r="C134" s="53" t="s">
        <v>14</v>
      </c>
      <c r="D134" s="48">
        <v>22</v>
      </c>
    </row>
    <row r="135" spans="1:4">
      <c r="A135" s="9">
        <v>5</v>
      </c>
      <c r="B135" s="44" t="s">
        <v>419</v>
      </c>
      <c r="C135" s="53" t="s">
        <v>78</v>
      </c>
      <c r="D135" s="48">
        <v>15</v>
      </c>
    </row>
    <row r="136" spans="1:4">
      <c r="A136" s="9">
        <v>5</v>
      </c>
      <c r="B136" s="44" t="s">
        <v>420</v>
      </c>
      <c r="C136" s="53" t="s">
        <v>78</v>
      </c>
      <c r="D136" s="48">
        <v>15</v>
      </c>
    </row>
    <row r="137" spans="1:4">
      <c r="A137" s="9">
        <v>5</v>
      </c>
      <c r="B137" s="44" t="s">
        <v>421</v>
      </c>
      <c r="C137" s="53" t="s">
        <v>162</v>
      </c>
      <c r="D137" s="48">
        <v>15</v>
      </c>
    </row>
    <row r="138" spans="1:4">
      <c r="A138" s="9">
        <v>5</v>
      </c>
      <c r="B138" s="44" t="s">
        <v>422</v>
      </c>
      <c r="C138" s="53" t="s">
        <v>5</v>
      </c>
      <c r="D138" s="48">
        <v>15</v>
      </c>
    </row>
    <row r="139" spans="1:4">
      <c r="A139" s="9">
        <v>9</v>
      </c>
      <c r="B139" s="44" t="s">
        <v>423</v>
      </c>
      <c r="C139" s="53" t="s">
        <v>155</v>
      </c>
      <c r="D139" s="42">
        <v>9</v>
      </c>
    </row>
    <row r="140" spans="1:4">
      <c r="A140" s="9">
        <v>9</v>
      </c>
      <c r="B140" s="44" t="s">
        <v>424</v>
      </c>
      <c r="C140" s="53" t="s">
        <v>407</v>
      </c>
      <c r="D140" s="42">
        <v>9</v>
      </c>
    </row>
    <row r="141" spans="1:4">
      <c r="A141" s="9">
        <v>9</v>
      </c>
      <c r="B141" s="44" t="s">
        <v>425</v>
      </c>
      <c r="C141" s="53" t="s">
        <v>33</v>
      </c>
      <c r="D141" s="42">
        <v>9</v>
      </c>
    </row>
    <row r="142" spans="1:4">
      <c r="A142" s="9">
        <v>9</v>
      </c>
      <c r="B142" s="44" t="s">
        <v>426</v>
      </c>
      <c r="C142" s="53" t="s">
        <v>3</v>
      </c>
      <c r="D142" s="42">
        <v>9</v>
      </c>
    </row>
    <row r="143" spans="1:4">
      <c r="A143" s="9">
        <v>999</v>
      </c>
      <c r="B143" s="44" t="s">
        <v>427</v>
      </c>
      <c r="C143" s="53" t="s">
        <v>78</v>
      </c>
      <c r="D143" s="48">
        <v>5</v>
      </c>
    </row>
    <row r="144" spans="1:4">
      <c r="A144" s="9">
        <v>999</v>
      </c>
      <c r="B144" s="44" t="s">
        <v>428</v>
      </c>
      <c r="C144" s="53" t="s">
        <v>407</v>
      </c>
      <c r="D144" s="48">
        <v>5</v>
      </c>
    </row>
    <row r="145" spans="1:4">
      <c r="A145" s="9">
        <v>999</v>
      </c>
      <c r="B145" s="44" t="s">
        <v>429</v>
      </c>
      <c r="C145" s="53" t="s">
        <v>268</v>
      </c>
      <c r="D145" s="48">
        <v>5</v>
      </c>
    </row>
    <row r="146" spans="1:4">
      <c r="A146" s="9">
        <v>999</v>
      </c>
      <c r="B146" s="44" t="s">
        <v>430</v>
      </c>
      <c r="C146" s="53" t="s">
        <v>408</v>
      </c>
      <c r="D146" s="48">
        <v>5</v>
      </c>
    </row>
    <row r="147" spans="1:4">
      <c r="A147" s="9" t="s">
        <v>532</v>
      </c>
    </row>
    <row r="153" spans="1:4">
      <c r="A153" s="45" t="s">
        <v>531</v>
      </c>
      <c r="B153" s="43" t="s">
        <v>405</v>
      </c>
      <c r="C153" s="53" t="s">
        <v>406</v>
      </c>
      <c r="D153" s="44" t="s">
        <v>526</v>
      </c>
    </row>
    <row r="154" spans="1:4">
      <c r="A154" s="9">
        <v>1</v>
      </c>
      <c r="B154" s="44" t="s">
        <v>431</v>
      </c>
      <c r="C154" s="53" t="s">
        <v>14</v>
      </c>
      <c r="D154" s="48">
        <v>32</v>
      </c>
    </row>
    <row r="155" spans="1:4">
      <c r="A155" s="9">
        <v>2</v>
      </c>
      <c r="B155" s="44" t="s">
        <v>432</v>
      </c>
      <c r="C155" s="53" t="s">
        <v>14</v>
      </c>
      <c r="D155" s="48">
        <v>28</v>
      </c>
    </row>
    <row r="156" spans="1:4">
      <c r="A156" s="9">
        <v>3</v>
      </c>
      <c r="B156" s="44" t="s">
        <v>433</v>
      </c>
      <c r="C156" s="53" t="s">
        <v>409</v>
      </c>
      <c r="D156" s="48">
        <v>22</v>
      </c>
    </row>
    <row r="157" spans="1:4">
      <c r="A157" s="9">
        <v>3</v>
      </c>
      <c r="B157" s="44" t="s">
        <v>434</v>
      </c>
      <c r="C157" s="53" t="s">
        <v>409</v>
      </c>
      <c r="D157" s="48">
        <v>22</v>
      </c>
    </row>
    <row r="158" spans="1:4">
      <c r="A158" s="9">
        <v>5</v>
      </c>
      <c r="B158" s="44" t="s">
        <v>435</v>
      </c>
      <c r="C158" s="53" t="s">
        <v>409</v>
      </c>
      <c r="D158" s="48">
        <v>15</v>
      </c>
    </row>
    <row r="159" spans="1:4">
      <c r="A159" s="9">
        <v>5</v>
      </c>
      <c r="B159" s="44" t="s">
        <v>436</v>
      </c>
      <c r="C159" s="53" t="s">
        <v>33</v>
      </c>
      <c r="D159" s="48">
        <v>15</v>
      </c>
    </row>
    <row r="160" spans="1:4">
      <c r="A160" s="9">
        <v>5</v>
      </c>
      <c r="B160" s="44" t="s">
        <v>437</v>
      </c>
      <c r="C160" s="53" t="s">
        <v>14</v>
      </c>
      <c r="D160" s="48">
        <v>15</v>
      </c>
    </row>
    <row r="161" spans="1:4">
      <c r="A161" s="9">
        <v>5</v>
      </c>
      <c r="B161" s="44" t="s">
        <v>438</v>
      </c>
      <c r="C161" s="53" t="s">
        <v>296</v>
      </c>
      <c r="D161" s="48">
        <v>15</v>
      </c>
    </row>
    <row r="162" spans="1:4">
      <c r="A162" s="9">
        <v>9</v>
      </c>
      <c r="B162" s="44" t="s">
        <v>439</v>
      </c>
      <c r="C162" s="53" t="s">
        <v>78</v>
      </c>
      <c r="D162" s="42">
        <v>9</v>
      </c>
    </row>
    <row r="163" spans="1:4">
      <c r="A163" s="9">
        <v>9</v>
      </c>
      <c r="B163" s="44" t="s">
        <v>440</v>
      </c>
      <c r="C163" s="53" t="s">
        <v>410</v>
      </c>
      <c r="D163" s="42">
        <v>9</v>
      </c>
    </row>
    <row r="164" spans="1:4">
      <c r="A164" s="9">
        <v>9</v>
      </c>
      <c r="B164" s="44" t="s">
        <v>441</v>
      </c>
      <c r="C164" s="53" t="s">
        <v>162</v>
      </c>
      <c r="D164" s="42">
        <v>9</v>
      </c>
    </row>
    <row r="165" spans="1:4">
      <c r="A165" s="9">
        <v>9</v>
      </c>
      <c r="B165" s="44" t="s">
        <v>442</v>
      </c>
      <c r="C165" s="53" t="s">
        <v>33</v>
      </c>
      <c r="D165" s="42">
        <v>9</v>
      </c>
    </row>
    <row r="166" spans="1:4">
      <c r="A166" s="9">
        <v>99</v>
      </c>
      <c r="B166" s="44" t="s">
        <v>443</v>
      </c>
      <c r="C166" s="53" t="s">
        <v>28</v>
      </c>
      <c r="D166" s="48">
        <v>5</v>
      </c>
    </row>
    <row r="167" spans="1:4">
      <c r="A167" s="9">
        <v>99</v>
      </c>
      <c r="B167" s="44" t="s">
        <v>444</v>
      </c>
      <c r="C167" s="53" t="s">
        <v>155</v>
      </c>
      <c r="D167" s="48">
        <v>5</v>
      </c>
    </row>
    <row r="168" spans="1:4">
      <c r="A168" s="9">
        <v>99</v>
      </c>
      <c r="B168" s="44" t="s">
        <v>445</v>
      </c>
      <c r="C168" s="53" t="s">
        <v>207</v>
      </c>
      <c r="D168" s="48">
        <v>5</v>
      </c>
    </row>
    <row r="169" spans="1:4">
      <c r="A169" s="9">
        <v>99</v>
      </c>
      <c r="B169" s="44" t="s">
        <v>446</v>
      </c>
      <c r="C169" s="53" t="s">
        <v>3</v>
      </c>
      <c r="D169" s="48">
        <v>5</v>
      </c>
    </row>
  </sheetData>
  <sortState xmlns:xlrd2="http://schemas.microsoft.com/office/spreadsheetml/2017/richdata2" ref="A112:D127">
    <sortCondition ref="A112:A127"/>
    <sortCondition ref="C112:C12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5</vt:i4>
      </vt:variant>
    </vt:vector>
  </HeadingPairs>
  <TitlesOfParts>
    <vt:vector size="18" baseType="lpstr">
      <vt:lpstr>Feuil3</vt:lpstr>
      <vt:lpstr>Classement_global</vt:lpstr>
      <vt:lpstr>CLT</vt:lpstr>
      <vt:lpstr>Total Points</vt:lpstr>
      <vt:lpstr>NOTICE</vt:lpstr>
      <vt:lpstr>BJEU</vt:lpstr>
      <vt:lpstr>Feuil1</vt:lpstr>
      <vt:lpstr>GPX</vt:lpstr>
      <vt:lpstr>RESUL_GP</vt:lpstr>
      <vt:lpstr>FRANCE</vt:lpstr>
      <vt:lpstr>Feuil4</vt:lpstr>
      <vt:lpstr>CRITF</vt:lpstr>
      <vt:lpstr>Feuil2</vt:lpstr>
      <vt:lpstr>BJEU!Zone_d_impression</vt:lpstr>
      <vt:lpstr>Classement_global!Zone_d_impression</vt:lpstr>
      <vt:lpstr>CRITF!Zone_d_impression</vt:lpstr>
      <vt:lpstr>Feuil3!Zone_d_impression</vt:lpstr>
      <vt:lpstr>Feuil4!Zone_d_impression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Stéphan</dc:creator>
  <cp:lastModifiedBy>Nicolas STERCKEMAN | PDLTT</cp:lastModifiedBy>
  <cp:lastPrinted>2026-04-10T12:33:36Z</cp:lastPrinted>
  <dcterms:created xsi:type="dcterms:W3CDTF">2021-12-14T15:10:47Z</dcterms:created>
  <dcterms:modified xsi:type="dcterms:W3CDTF">2026-04-10T12:35:26Z</dcterms:modified>
</cp:coreProperties>
</file>