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</sheets>
  <definedNames>
    <definedName name="_xlnm.Print_Area" localSheetId="0">'Feuil1'!$A:$N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L9" authorId="0">
      <text>
        <r>
          <rPr>
            <sz val="11"/>
            <rFont val="Tahoma"/>
            <family val="2"/>
          </rPr>
          <t xml:space="preserve">Indiquer le </t>
        </r>
        <r>
          <rPr>
            <b/>
            <sz val="11"/>
            <rFont val="Tahoma"/>
            <family val="2"/>
          </rPr>
          <t>lieu</t>
        </r>
        <r>
          <rPr>
            <sz val="11"/>
            <rFont val="Tahoma"/>
            <family val="2"/>
          </rPr>
          <t xml:space="preserve"> de la mission</t>
        </r>
      </text>
    </comment>
    <comment ref="L11" authorId="0">
      <text>
        <r>
          <rPr>
            <sz val="9"/>
            <rFont val="Tahoma"/>
            <family val="2"/>
          </rPr>
          <t>Indiquer l'objet de la mission.
Pour bénéficier d'une réduction d'impôts, il faut que l'objet du déplacement coïncide avec l'objet social de votre association</t>
        </r>
      </text>
    </comment>
    <comment ref="G17" authorId="0">
      <text>
        <r>
          <rPr>
            <sz val="12"/>
            <rFont val="Tahoma"/>
            <family val="2"/>
          </rPr>
          <t xml:space="preserve">Indiquer le </t>
        </r>
        <r>
          <rPr>
            <b/>
            <sz val="12"/>
            <rFont val="Tahoma"/>
            <family val="2"/>
          </rPr>
          <t>taux de remboursement</t>
        </r>
        <r>
          <rPr>
            <sz val="12"/>
            <rFont val="Tahoma"/>
            <family val="2"/>
          </rPr>
          <t xml:space="preserve"> pratiqué dans votre association.</t>
        </r>
        <r>
          <rPr>
            <sz val="10"/>
            <rFont val="Tahoma"/>
            <family val="2"/>
          </rPr>
          <t xml:space="preserve">
(</t>
        </r>
        <r>
          <rPr>
            <u val="single"/>
            <sz val="10"/>
            <rFont val="Tahoma"/>
            <family val="2"/>
          </rPr>
          <t>Ex :</t>
        </r>
        <r>
          <rPr>
            <sz val="10"/>
            <rFont val="Tahoma"/>
            <family val="2"/>
          </rPr>
          <t xml:space="preserve"> "</t>
        </r>
        <r>
          <rPr>
            <b/>
            <sz val="10"/>
            <rFont val="Tahoma"/>
            <family val="2"/>
          </rPr>
          <t>0,2</t>
        </r>
        <r>
          <rPr>
            <sz val="10"/>
            <rFont val="Tahoma"/>
            <family val="2"/>
          </rPr>
          <t>" pour 20 centimes d'euros par kms)</t>
        </r>
      </text>
    </comment>
    <comment ref="F23" authorId="0">
      <text>
        <r>
          <rPr>
            <sz val="9"/>
            <rFont val="Tahoma"/>
            <family val="2"/>
          </rPr>
          <t xml:space="preserve">Indiquer le </t>
        </r>
        <r>
          <rPr>
            <b/>
            <sz val="9"/>
            <rFont val="Tahoma"/>
            <family val="2"/>
          </rPr>
          <t>nombre de kms</t>
        </r>
        <r>
          <rPr>
            <sz val="9"/>
            <rFont val="Tahoma"/>
            <family val="2"/>
          </rPr>
          <t xml:space="preserve"> parcourus avec votre véhicule</t>
        </r>
      </text>
    </comment>
    <comment ref="A1" authorId="0">
      <text>
        <r>
          <rPr>
            <sz val="12"/>
            <rFont val="Tahoma"/>
            <family val="2"/>
          </rPr>
          <t xml:space="preserve">Insérer le </t>
        </r>
        <r>
          <rPr>
            <b/>
            <sz val="12"/>
            <rFont val="Tahoma"/>
            <family val="2"/>
          </rPr>
          <t>Logo</t>
        </r>
        <r>
          <rPr>
            <sz val="12"/>
            <rFont val="Tahoma"/>
            <family val="2"/>
          </rPr>
          <t xml:space="preserve"> de votre association sportive</t>
        </r>
      </text>
    </comment>
    <comment ref="L7" authorId="0">
      <text>
        <r>
          <rPr>
            <sz val="11"/>
            <rFont val="Tahoma"/>
            <family val="2"/>
          </rPr>
          <t xml:space="preserve">Indiquer la </t>
        </r>
        <r>
          <rPr>
            <b/>
            <sz val="11"/>
            <rFont val="Tahoma"/>
            <family val="2"/>
          </rPr>
          <t>date de la mission</t>
        </r>
      </text>
    </comment>
    <comment ref="B5" authorId="0">
      <text>
        <r>
          <rPr>
            <b/>
            <sz val="8"/>
            <rFont val="Tahoma"/>
            <family val="2"/>
          </rPr>
          <t>Auteur:</t>
        </r>
        <r>
          <rPr>
            <sz val="8"/>
            <rFont val="Tahoma"/>
            <family val="2"/>
          </rPr>
          <t xml:space="preserve">
Saisir ici votre code beneficiaire</t>
        </r>
      </text>
    </comment>
    <comment ref="B14" authorId="0">
      <text>
        <r>
          <rPr>
            <b/>
            <sz val="8"/>
            <rFont val="Tahoma"/>
            <family val="2"/>
          </rPr>
          <t>Auteur:</t>
        </r>
        <r>
          <rPr>
            <sz val="8"/>
            <rFont val="Tahoma"/>
            <family val="2"/>
          </rPr>
          <t xml:space="preserve">
Saisir ici le code COMPTABLE</t>
        </r>
      </text>
    </comment>
    <comment ref="E1" authorId="0">
      <text>
        <r>
          <rPr>
            <sz val="12"/>
            <rFont val="Tahoma"/>
            <family val="2"/>
          </rPr>
          <t xml:space="preserve">Indiquer le </t>
        </r>
        <r>
          <rPr>
            <b/>
            <sz val="12"/>
            <rFont val="Tahoma"/>
            <family val="2"/>
          </rPr>
          <t>nom</t>
        </r>
        <r>
          <rPr>
            <sz val="12"/>
            <rFont val="Tahoma"/>
            <family val="2"/>
          </rPr>
          <t xml:space="preserve"> de votre association</t>
        </r>
      </text>
    </comment>
    <comment ref="B50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Cochez la case correspondante</t>
        </r>
      </text>
    </comment>
    <comment ref="B5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Cochez la case correspondante</t>
        </r>
      </text>
    </comment>
  </commentList>
</comments>
</file>

<file path=xl/sharedStrings.xml><?xml version="1.0" encoding="utf-8"?>
<sst xmlns="http://schemas.openxmlformats.org/spreadsheetml/2006/main" count="362" uniqueCount="256">
  <si>
    <t>Bénéficiaire :</t>
  </si>
  <si>
    <t>Nom :</t>
  </si>
  <si>
    <t xml:space="preserve">Prénom : </t>
  </si>
  <si>
    <t>Date :</t>
  </si>
  <si>
    <t>Lieu :</t>
  </si>
  <si>
    <t>Objet :</t>
  </si>
  <si>
    <t>FRAIS DE TRANSPORT</t>
  </si>
  <si>
    <t>FRAIS DE SEJOUR</t>
  </si>
  <si>
    <t>FRAIS DIVERS</t>
  </si>
  <si>
    <t>Véhicule personnel</t>
  </si>
  <si>
    <t>Transport en commun</t>
  </si>
  <si>
    <t>Véhicule de location</t>
  </si>
  <si>
    <t>Taux de remboursement de l'association :</t>
  </si>
  <si>
    <t>€/Km</t>
  </si>
  <si>
    <t>Frais de restauration</t>
  </si>
  <si>
    <t>Frais d'hébergement</t>
  </si>
  <si>
    <t>Frais d'autoroute</t>
  </si>
  <si>
    <t>Frais de parking</t>
  </si>
  <si>
    <t>Frais de carburant</t>
  </si>
  <si>
    <t>SNCF</t>
  </si>
  <si>
    <t>Bus/Métro</t>
  </si>
  <si>
    <t>Avion</t>
  </si>
  <si>
    <t>Taxi</t>
  </si>
  <si>
    <t>Montant</t>
  </si>
  <si>
    <t>Nature des frais :</t>
  </si>
  <si>
    <t>Total</t>
  </si>
  <si>
    <t>Frais de location</t>
  </si>
  <si>
    <t>Le don que je fais à l'association s'élève donc à **</t>
  </si>
  <si>
    <t>La réduction fiscale dont je bénéficierais s'élèvera à ***</t>
  </si>
  <si>
    <t>Je demande le règlement des frais que j'ai engagé</t>
  </si>
  <si>
    <t>Autre type de transport</t>
  </si>
  <si>
    <t>(somme indiquée sur le reçu)</t>
  </si>
  <si>
    <t>(montant de la réduction)</t>
  </si>
  <si>
    <t xml:space="preserve">Libellé du compte : </t>
  </si>
  <si>
    <t xml:space="preserve">Imputation Comptable : </t>
  </si>
  <si>
    <t>Compte N° :</t>
  </si>
  <si>
    <t xml:space="preserve">Fonction : </t>
  </si>
  <si>
    <t>Code</t>
  </si>
  <si>
    <t>Intitulé</t>
  </si>
  <si>
    <t>Signature bénéficiaire</t>
  </si>
  <si>
    <t>date :</t>
  </si>
  <si>
    <t>Avance de frais :</t>
  </si>
  <si>
    <t>MOUILLÉ</t>
  </si>
  <si>
    <t>Denis</t>
  </si>
  <si>
    <t>STEPHAN</t>
  </si>
  <si>
    <t>Michel</t>
  </si>
  <si>
    <t>TABLE DES BENEFICIAIRES</t>
  </si>
  <si>
    <t>Nom</t>
  </si>
  <si>
    <t>Prénom</t>
  </si>
  <si>
    <t>Fonction</t>
  </si>
  <si>
    <t>Bruno</t>
  </si>
  <si>
    <t>Christian</t>
  </si>
  <si>
    <t>DAVID</t>
  </si>
  <si>
    <t>DAVIOT</t>
  </si>
  <si>
    <t>Anthony</t>
  </si>
  <si>
    <t>DAVIS</t>
  </si>
  <si>
    <t>Fabrice</t>
  </si>
  <si>
    <t>FORTINEAU</t>
  </si>
  <si>
    <t>Xavier</t>
  </si>
  <si>
    <t>GAUDEMER</t>
  </si>
  <si>
    <t>Patrick</t>
  </si>
  <si>
    <t>LELIEVRE</t>
  </si>
  <si>
    <t>David</t>
  </si>
  <si>
    <t>OIRY</t>
  </si>
  <si>
    <t>René</t>
  </si>
  <si>
    <t>Sonia</t>
  </si>
  <si>
    <t>SIONNEAU</t>
  </si>
  <si>
    <t>Claude</t>
  </si>
  <si>
    <t>BUFFET</t>
  </si>
  <si>
    <t>Simon</t>
  </si>
  <si>
    <t>code ANA</t>
  </si>
  <si>
    <t>AD2</t>
  </si>
  <si>
    <t>AD3</t>
  </si>
  <si>
    <t>FI1</t>
  </si>
  <si>
    <t>PO1</t>
  </si>
  <si>
    <t>PO3</t>
  </si>
  <si>
    <t>PO4</t>
  </si>
  <si>
    <t>PO9</t>
  </si>
  <si>
    <t>FO1</t>
  </si>
  <si>
    <t>FO2</t>
  </si>
  <si>
    <t>FO3</t>
  </si>
  <si>
    <t>FO4</t>
  </si>
  <si>
    <t>JT1</t>
  </si>
  <si>
    <t>JT2</t>
  </si>
  <si>
    <t>JT3</t>
  </si>
  <si>
    <t>JT4</t>
  </si>
  <si>
    <t>JT5</t>
  </si>
  <si>
    <t>DE1</t>
  </si>
  <si>
    <t>DE3</t>
  </si>
  <si>
    <t>DE4</t>
  </si>
  <si>
    <t>DE2</t>
  </si>
  <si>
    <t>SP1</t>
  </si>
  <si>
    <t>SP2</t>
  </si>
  <si>
    <t>SP3</t>
  </si>
  <si>
    <t>SP4</t>
  </si>
  <si>
    <t>Guillaume</t>
  </si>
  <si>
    <t>BOUCHER</t>
  </si>
  <si>
    <t>Philippe</t>
  </si>
  <si>
    <t xml:space="preserve">*     Je ne peux bénéficier de cet avantage fiscal qu'au titre de mon engagement bénévole. 
**   Le don que je fais à l'association est calculé sur la base du nombre de kilomètres multiplié par le barême fiscal en vigueur. 
*** La réduction dont je peux bénéficier s'élève à 66 % du don dans la limite de 20% de mon Revenu Imposable
</t>
  </si>
  <si>
    <t>CHEVALIER</t>
  </si>
  <si>
    <t>Jean-René</t>
  </si>
  <si>
    <t>MALLET</t>
  </si>
  <si>
    <t>Sylvie</t>
  </si>
  <si>
    <t>NOBLET</t>
  </si>
  <si>
    <t>Camille</t>
  </si>
  <si>
    <t>BROCHARD</t>
  </si>
  <si>
    <t>Stéphane</t>
  </si>
  <si>
    <t>Nombre de Kms</t>
  </si>
  <si>
    <t>Validation paiement :</t>
  </si>
  <si>
    <t>Nature de la dépense :</t>
  </si>
  <si>
    <t>Cochez la case correspondante</t>
  </si>
  <si>
    <t>Contre-signature Vice-Pt de Branche</t>
  </si>
  <si>
    <t>BARRAUD</t>
  </si>
  <si>
    <t>Jacques</t>
  </si>
  <si>
    <t>SOULISSE</t>
  </si>
  <si>
    <t>Jean-Pierre</t>
  </si>
  <si>
    <t>DUPE</t>
  </si>
  <si>
    <t>Annie</t>
  </si>
  <si>
    <t>BORDRON</t>
  </si>
  <si>
    <t>Jean-François</t>
  </si>
  <si>
    <t>NIVELLE</t>
  </si>
  <si>
    <t>Elodie</t>
  </si>
  <si>
    <t>TROISPOILS</t>
  </si>
  <si>
    <t>VACCARA</t>
  </si>
  <si>
    <t>Elisa</t>
  </si>
  <si>
    <t>MORILLEAU</t>
  </si>
  <si>
    <t>FALLOURD</t>
  </si>
  <si>
    <t>Sarah</t>
  </si>
  <si>
    <t>VINCENDON-DUC</t>
  </si>
  <si>
    <t>Gérard</t>
  </si>
  <si>
    <t>OLLIVIER</t>
  </si>
  <si>
    <t>Brice</t>
  </si>
  <si>
    <t>CARADEC</t>
  </si>
  <si>
    <t>HOREAU</t>
  </si>
  <si>
    <t>Ingrid</t>
  </si>
  <si>
    <t>TESSIER</t>
  </si>
  <si>
    <t>Signature Vice-Président ou Trésorier</t>
  </si>
  <si>
    <t>HERVE</t>
  </si>
  <si>
    <t>Françis</t>
  </si>
  <si>
    <t>LE BORGNE</t>
  </si>
  <si>
    <t>MOIGNEU</t>
  </si>
  <si>
    <t>Elisabeth</t>
  </si>
  <si>
    <t>AD1</t>
  </si>
  <si>
    <t xml:space="preserve"> </t>
  </si>
  <si>
    <t>MAUBOUSSIN</t>
  </si>
  <si>
    <t>Clément</t>
  </si>
  <si>
    <t xml:space="preserve">PRODHOMME </t>
  </si>
  <si>
    <t>(Je vérifie l'envoi de mon RIB et sa validité)</t>
  </si>
  <si>
    <t>DE5</t>
  </si>
  <si>
    <t>PO2</t>
  </si>
  <si>
    <t>Président</t>
  </si>
  <si>
    <t>Vice-Pt</t>
  </si>
  <si>
    <t>Secrétaire Général</t>
  </si>
  <si>
    <t>Resp Dév et Com</t>
  </si>
  <si>
    <t>membre Bureau et CL</t>
  </si>
  <si>
    <t>membre du CL</t>
  </si>
  <si>
    <t>Resp Sport handicap</t>
  </si>
  <si>
    <t>Formation Dirigeants</t>
  </si>
  <si>
    <t>Resp Crit Féd</t>
  </si>
  <si>
    <t>Vice-Pte Dév et Form</t>
  </si>
  <si>
    <t>Form TK et Labels</t>
  </si>
  <si>
    <t>Présidente Comité 44</t>
  </si>
  <si>
    <t>Président Comité 49</t>
  </si>
  <si>
    <t>Président Comité 53</t>
  </si>
  <si>
    <t>Président Comité 85</t>
  </si>
  <si>
    <t>Président Comité 72</t>
  </si>
  <si>
    <t>Admin et Fin</t>
  </si>
  <si>
    <t>CRA Adjoint</t>
  </si>
  <si>
    <t>CHAILLOU</t>
  </si>
  <si>
    <t>Joël</t>
  </si>
  <si>
    <t>Coopté Stats</t>
  </si>
  <si>
    <t>Coopté IRD</t>
  </si>
  <si>
    <t xml:space="preserve">LEMAN </t>
  </si>
  <si>
    <t>Jean-Yves</t>
  </si>
  <si>
    <t>Coopté Tournois</t>
  </si>
  <si>
    <t>QUERE</t>
  </si>
  <si>
    <t>Bernard</t>
  </si>
  <si>
    <t>Resp Pôle Espoirs</t>
  </si>
  <si>
    <t>Resp Détection  et ETR</t>
  </si>
  <si>
    <t>CTD 44</t>
  </si>
  <si>
    <t>CTD 53/DEJEPS</t>
  </si>
  <si>
    <t>CTD 72</t>
  </si>
  <si>
    <t>X</t>
  </si>
  <si>
    <t>RIB                   Fourni</t>
  </si>
  <si>
    <t>j-p.soulisse@pdltt.org</t>
  </si>
  <si>
    <t>r.oiry@pdltt.org</t>
  </si>
  <si>
    <t>jr.chevalier@pdltt.org</t>
  </si>
  <si>
    <t>s.mallet@pdltt.org</t>
  </si>
  <si>
    <t>p.gaudemer@pdltt.org</t>
  </si>
  <si>
    <t>c.noblet@pdltt.org</t>
  </si>
  <si>
    <t>j.barraud@pdltt.org</t>
  </si>
  <si>
    <t>Comission administrative</t>
  </si>
  <si>
    <r>
      <rPr>
        <sz val="11"/>
        <color theme="1"/>
        <rFont val="Calibri"/>
        <family val="2"/>
      </rPr>
      <t xml:space="preserve">Frais de siège </t>
    </r>
    <r>
      <rPr>
        <i/>
        <sz val="10"/>
        <color indexed="8"/>
        <rFont val="Calibri"/>
        <family val="2"/>
      </rPr>
      <t>(loyer, réception, copieur, tél, affranchis, site …)</t>
    </r>
  </si>
  <si>
    <t>Fournitures de bureau et informatique</t>
  </si>
  <si>
    <t>Commission finances</t>
  </si>
  <si>
    <r>
      <rPr>
        <sz val="11"/>
        <color theme="1"/>
        <rFont val="Calibri"/>
        <family val="2"/>
      </rPr>
      <t xml:space="preserve">Commission politique </t>
    </r>
    <r>
      <rPr>
        <i/>
        <sz val="10"/>
        <color indexed="8"/>
        <rFont val="Calibri"/>
        <family val="2"/>
      </rPr>
      <t>(missions, statuts, règlements, Cosmos, CROS)</t>
    </r>
  </si>
  <si>
    <t>AG ligue</t>
  </si>
  <si>
    <t>AG FFTT - Congrès FFTT</t>
  </si>
  <si>
    <t>Note à adresser à :</t>
  </si>
  <si>
    <t xml:space="preserve"> @ Responsables signataires</t>
  </si>
  <si>
    <t>TABLE DES COMPTES</t>
  </si>
  <si>
    <t>Aide FFTT / CREPS</t>
  </si>
  <si>
    <t>Commission de formation</t>
  </si>
  <si>
    <t>Formation Techniques</t>
  </si>
  <si>
    <r>
      <t>Autres Formations</t>
    </r>
    <r>
      <rPr>
        <sz val="10"/>
        <color indexed="8"/>
        <rFont val="Calibri"/>
        <family val="2"/>
      </rPr>
      <t xml:space="preserve"> (Fédérales, Dirigeants, Personnel, autres…)</t>
    </r>
  </si>
  <si>
    <t>Commission jeunes et TK/ETR/Actions TK</t>
  </si>
  <si>
    <t>Performance - Pôle Espoirs/SRA</t>
  </si>
  <si>
    <t>Détection</t>
  </si>
  <si>
    <t>Epreuves Nationales et Internationales</t>
  </si>
  <si>
    <t>Commission développement (GPD …)</t>
  </si>
  <si>
    <t>PEC</t>
  </si>
  <si>
    <t>Opérations de Promotion et Développement</t>
  </si>
  <si>
    <t>Communication</t>
  </si>
  <si>
    <t>Aides aux Clubs et aux Comités</t>
  </si>
  <si>
    <t>Commission sportive</t>
  </si>
  <si>
    <t>Compétitions par équipes</t>
  </si>
  <si>
    <t>Critérium Fédéral</t>
  </si>
  <si>
    <t>Autres compétitions</t>
  </si>
  <si>
    <t>Frais d'arbitrage Championnat par équipes</t>
  </si>
  <si>
    <t>Frais d'arbitrage Critérium Fédéral</t>
  </si>
  <si>
    <t>Frais d'arbitrage autres compétitions</t>
  </si>
  <si>
    <t>cjdavid@wanadoo.fr</t>
  </si>
  <si>
    <t>Conseils de Ligue, Bureaux, Réunions Pts</t>
  </si>
  <si>
    <t>associathèque</t>
  </si>
  <si>
    <r>
      <t>Dons</t>
    </r>
    <r>
      <rPr>
        <sz val="11"/>
        <color theme="1"/>
        <rFont val="Calibri"/>
        <family val="2"/>
      </rPr>
      <t xml:space="preserve"> : source </t>
    </r>
  </si>
  <si>
    <t>Stages</t>
  </si>
  <si>
    <t>BAILLY</t>
  </si>
  <si>
    <t>FO_ARB/JA1</t>
  </si>
  <si>
    <t>BERTIN</t>
  </si>
  <si>
    <t>Thomas</t>
  </si>
  <si>
    <t>BEUDARD</t>
  </si>
  <si>
    <t>Isabelle</t>
  </si>
  <si>
    <t>BODEREAU</t>
  </si>
  <si>
    <t>Benoit</t>
  </si>
  <si>
    <t>COUGNAUD</t>
  </si>
  <si>
    <t>Dominique</t>
  </si>
  <si>
    <t>FO_JAN</t>
  </si>
  <si>
    <t>GAUSSERAN</t>
  </si>
  <si>
    <t>Vice-Pt/FO de FO</t>
  </si>
  <si>
    <t>Trésorier Général/FO de FO</t>
  </si>
  <si>
    <t>Formation ARB/FO_ARB/JA1</t>
  </si>
  <si>
    <t>Formations Arbitres et SPIDD</t>
  </si>
  <si>
    <t>HISCHKE</t>
  </si>
  <si>
    <r>
      <t>Dans le cadre de mon activité bénévole (</t>
    </r>
    <r>
      <rPr>
        <i/>
        <sz val="10"/>
        <color indexed="10"/>
        <rFont val="Calibri"/>
        <family val="2"/>
      </rPr>
      <t>Hors prestations</t>
    </r>
    <r>
      <rPr>
        <i/>
        <sz val="10"/>
        <color indexed="8"/>
        <rFont val="Calibri"/>
        <family val="2"/>
      </rPr>
      <t xml:space="preserve">), je renonce au remboursement de l'intégralité des frais engagés et indiqués ci-dessus et les laisse à l'association en tant que don. J'agis </t>
    </r>
    <r>
      <rPr>
        <b/>
        <i/>
        <sz val="10"/>
        <color indexed="8"/>
        <rFont val="Calibri"/>
        <family val="2"/>
      </rPr>
      <t xml:space="preserve">gratuitement </t>
    </r>
    <r>
      <rPr>
        <i/>
        <sz val="10"/>
        <color indexed="8"/>
        <rFont val="Calibri"/>
        <family val="2"/>
      </rPr>
      <t xml:space="preserve">et intervient pour le compte de l'association. Je participe; sans contre-partie ni aucune rémunération en espèce ou en nature, à l'animation ou au fonctionnement de l'association.
A ce titre, je demande que l'association me fournisse le "reçu au titre des dons à certains organismes d'intérêt général" (Code cerfa n° 11580*03) afin de pouvoir bénéficier et justifier d'une réduction d'impôts*. </t>
    </r>
  </si>
  <si>
    <t>PIRON</t>
  </si>
  <si>
    <t>Loïc</t>
  </si>
  <si>
    <t>Coopté Mutations FO de FO</t>
  </si>
  <si>
    <t>LONGEPE</t>
  </si>
  <si>
    <t>Louis-Jean</t>
  </si>
  <si>
    <t>FO_JA2/JA3</t>
  </si>
  <si>
    <t>Resp. Championnat/FO_ARB/JA1</t>
  </si>
  <si>
    <t>Resp. autres Compét./Formateur SPIDD</t>
  </si>
  <si>
    <t>Vice-Pt délégué:FO_ARB/JA1</t>
  </si>
  <si>
    <t>mise à jour du 13-09-2023</t>
  </si>
  <si>
    <r>
      <t>NOTE DE FRAIS</t>
    </r>
    <r>
      <rPr>
        <b/>
        <sz val="12"/>
        <rFont val="Arial"/>
        <family val="2"/>
      </rPr>
      <t xml:space="preserve"> (Bénévoles-Salariés) - (Arbitrage, Formations/</t>
    </r>
    <r>
      <rPr>
        <i/>
        <sz val="12"/>
        <color indexed="10"/>
        <rFont val="Arial"/>
        <family val="2"/>
      </rPr>
      <t>hors prestation</t>
    </r>
    <r>
      <rPr>
        <b/>
        <sz val="12"/>
        <rFont val="Arial"/>
        <family val="2"/>
      </rPr>
      <t>)</t>
    </r>
  </si>
  <si>
    <t>Cocher d'un "X" les cases bleues correspondant aux frais auxquels vous renoncez.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</si>
</sst>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d/m/yy"/>
    <numFmt numFmtId="173" formatCode="#,##0\ [$€-1]"/>
    <numFmt numFmtId="174" formatCode="#,##0.00\ &quot;€&quot;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105">
    <font>
      <sz val="11"/>
      <color theme="1"/>
      <name val="Calibri"/>
      <family val="2"/>
    </font>
    <font>
      <sz val="11"/>
      <color indexed="8"/>
      <name val="Consolas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b/>
      <sz val="10"/>
      <color indexed="10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12"/>
      <name val="Arial"/>
      <family val="2"/>
    </font>
    <font>
      <i/>
      <sz val="10"/>
      <color indexed="10"/>
      <name val="Calibri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onsolas"/>
      <family val="2"/>
    </font>
    <font>
      <sz val="11"/>
      <color indexed="10"/>
      <name val="Consolas"/>
      <family val="2"/>
    </font>
    <font>
      <b/>
      <sz val="11"/>
      <color indexed="52"/>
      <name val="Consolas"/>
      <family val="2"/>
    </font>
    <font>
      <sz val="11"/>
      <color indexed="52"/>
      <name val="Consolas"/>
      <family val="2"/>
    </font>
    <font>
      <sz val="11"/>
      <color indexed="62"/>
      <name val="Consolas"/>
      <family val="2"/>
    </font>
    <font>
      <sz val="11"/>
      <color indexed="14"/>
      <name val="Consola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onsolas"/>
      <family val="2"/>
    </font>
    <font>
      <sz val="11"/>
      <color indexed="17"/>
      <name val="Consolas"/>
      <family val="2"/>
    </font>
    <font>
      <b/>
      <sz val="11"/>
      <color indexed="63"/>
      <name val="Consolas"/>
      <family val="2"/>
    </font>
    <font>
      <i/>
      <sz val="11"/>
      <color indexed="23"/>
      <name val="Consolas"/>
      <family val="2"/>
    </font>
    <font>
      <b/>
      <sz val="18"/>
      <color indexed="62"/>
      <name val="Calibri Light"/>
      <family val="2"/>
    </font>
    <font>
      <b/>
      <sz val="15"/>
      <color indexed="62"/>
      <name val="Consolas"/>
      <family val="2"/>
    </font>
    <font>
      <b/>
      <sz val="13"/>
      <color indexed="62"/>
      <name val="Consolas"/>
      <family val="2"/>
    </font>
    <font>
      <b/>
      <sz val="11"/>
      <color indexed="62"/>
      <name val="Consolas"/>
      <family val="2"/>
    </font>
    <font>
      <b/>
      <sz val="11"/>
      <color indexed="8"/>
      <name val="Consolas"/>
      <family val="2"/>
    </font>
    <font>
      <b/>
      <sz val="11"/>
      <color indexed="9"/>
      <name val="Consolas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.5"/>
      <color indexed="8"/>
      <name val="Calibri"/>
      <family val="0"/>
    </font>
    <font>
      <sz val="11"/>
      <color theme="1"/>
      <name val="Consolas"/>
      <family val="2"/>
    </font>
    <font>
      <sz val="11"/>
      <color theme="0"/>
      <name val="Consolas"/>
      <family val="2"/>
    </font>
    <font>
      <sz val="11"/>
      <color rgb="FFFF0000"/>
      <name val="Consolas"/>
      <family val="2"/>
    </font>
    <font>
      <b/>
      <sz val="11"/>
      <color rgb="FFFA7D00"/>
      <name val="Consolas"/>
      <family val="2"/>
    </font>
    <font>
      <sz val="11"/>
      <color rgb="FFFA7D00"/>
      <name val="Consolas"/>
      <family val="2"/>
    </font>
    <font>
      <sz val="11"/>
      <color rgb="FF3F3F76"/>
      <name val="Consolas"/>
      <family val="2"/>
    </font>
    <font>
      <sz val="11"/>
      <color rgb="FF9C0006"/>
      <name val="Consola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onsolas"/>
      <family val="2"/>
    </font>
    <font>
      <sz val="11"/>
      <color rgb="FF006100"/>
      <name val="Consolas"/>
      <family val="2"/>
    </font>
    <font>
      <b/>
      <sz val="11"/>
      <color rgb="FF3F3F3F"/>
      <name val="Consolas"/>
      <family val="2"/>
    </font>
    <font>
      <i/>
      <sz val="11"/>
      <color rgb="FF7F7F7F"/>
      <name val="Consolas"/>
      <family val="2"/>
    </font>
    <font>
      <b/>
      <sz val="18"/>
      <color theme="3"/>
      <name val="Calibri Light"/>
      <family val="2"/>
    </font>
    <font>
      <b/>
      <sz val="15"/>
      <color theme="3"/>
      <name val="Consolas"/>
      <family val="2"/>
    </font>
    <font>
      <b/>
      <sz val="13"/>
      <color theme="3"/>
      <name val="Consolas"/>
      <family val="2"/>
    </font>
    <font>
      <b/>
      <sz val="11"/>
      <color theme="3"/>
      <name val="Consolas"/>
      <family val="2"/>
    </font>
    <font>
      <b/>
      <sz val="11"/>
      <color theme="1"/>
      <name val="Consolas"/>
      <family val="2"/>
    </font>
    <font>
      <b/>
      <sz val="11"/>
      <color theme="0"/>
      <name val="Consolas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0FD2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double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double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ashed"/>
    </border>
    <border>
      <left>
        <color indexed="63"/>
      </left>
      <right style="double">
        <color theme="0" tint="-0.4999699890613556"/>
      </right>
      <top>
        <color indexed="63"/>
      </top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0" fillId="27" borderId="3" applyNumberFormat="0" applyFont="0" applyAlignment="0" applyProtection="0"/>
    <xf numFmtId="0" fontId="75" fillId="28" borderId="1" applyNumberFormat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0" borderId="0" applyNumberFormat="0" applyBorder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6" borderId="4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Fill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/>
    </xf>
    <xf numFmtId="174" fontId="0" fillId="0" borderId="19" xfId="0" applyNumberFormat="1" applyBorder="1" applyAlignment="1">
      <alignment/>
    </xf>
    <xf numFmtId="174" fontId="0" fillId="0" borderId="20" xfId="0" applyNumberFormat="1" applyBorder="1" applyAlignment="1">
      <alignment/>
    </xf>
    <xf numFmtId="0" fontId="0" fillId="0" borderId="25" xfId="0" applyBorder="1" applyAlignment="1">
      <alignment/>
    </xf>
    <xf numFmtId="174" fontId="0" fillId="0" borderId="26" xfId="0" applyNumberFormat="1" applyBorder="1" applyAlignment="1">
      <alignment/>
    </xf>
    <xf numFmtId="174" fontId="0" fillId="0" borderId="24" xfId="0" applyNumberFormat="1" applyBorder="1" applyAlignment="1">
      <alignment/>
    </xf>
    <xf numFmtId="0" fontId="16" fillId="0" borderId="10" xfId="0" applyFont="1" applyBorder="1" applyAlignment="1">
      <alignment/>
    </xf>
    <xf numFmtId="174" fontId="16" fillId="0" borderId="16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6" xfId="0" applyFont="1" applyBorder="1" applyAlignment="1">
      <alignment/>
    </xf>
    <xf numFmtId="174" fontId="16" fillId="0" borderId="27" xfId="0" applyNumberFormat="1" applyFont="1" applyBorder="1" applyAlignment="1">
      <alignment/>
    </xf>
    <xf numFmtId="0" fontId="20" fillId="0" borderId="0" xfId="0" applyFont="1" applyFill="1" applyAlignment="1">
      <alignment/>
    </xf>
    <xf numFmtId="174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89" fillId="0" borderId="0" xfId="0" applyFont="1" applyAlignment="1">
      <alignment/>
    </xf>
    <xf numFmtId="0" fontId="27" fillId="34" borderId="0" xfId="0" applyFont="1" applyFill="1" applyBorder="1" applyAlignment="1">
      <alignment horizontal="center" vertical="center" readingOrder="2"/>
    </xf>
    <xf numFmtId="0" fontId="0" fillId="34" borderId="0" xfId="0" applyFill="1" applyAlignment="1">
      <alignment/>
    </xf>
    <xf numFmtId="0" fontId="90" fillId="0" borderId="0" xfId="0" applyFont="1" applyAlignment="1">
      <alignment/>
    </xf>
    <xf numFmtId="0" fontId="4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1" fillId="0" borderId="28" xfId="0" applyFont="1" applyBorder="1" applyAlignment="1">
      <alignment/>
    </xf>
    <xf numFmtId="0" fontId="91" fillId="0" borderId="29" xfId="0" applyFont="1" applyBorder="1" applyAlignment="1">
      <alignment/>
    </xf>
    <xf numFmtId="0" fontId="92" fillId="0" borderId="0" xfId="0" applyFont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9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4" fontId="0" fillId="0" borderId="29" xfId="0" applyNumberFormat="1" applyBorder="1" applyAlignment="1">
      <alignment/>
    </xf>
    <xf numFmtId="0" fontId="93" fillId="0" borderId="0" xfId="0" applyFont="1" applyFill="1" applyAlignment="1">
      <alignment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4" fillId="34" borderId="0" xfId="0" applyFont="1" applyFill="1" applyAlignment="1" applyProtection="1">
      <alignment horizontal="centerContinuous"/>
      <protection/>
    </xf>
    <xf numFmtId="0" fontId="0" fillId="34" borderId="0" xfId="0" applyFill="1" applyAlignment="1">
      <alignment horizontal="centerContinuous"/>
    </xf>
    <xf numFmtId="0" fontId="0" fillId="34" borderId="0" xfId="0" applyFill="1" applyAlignment="1">
      <alignment horizontal="center"/>
    </xf>
    <xf numFmtId="0" fontId="94" fillId="34" borderId="0" xfId="0" applyFont="1" applyFill="1" applyAlignment="1" applyProtection="1">
      <alignment horizontal="center"/>
      <protection/>
    </xf>
    <xf numFmtId="174" fontId="4" fillId="34" borderId="0" xfId="0" applyNumberFormat="1" applyFont="1" applyFill="1" applyAlignment="1" applyProtection="1">
      <alignment horizontal="center" vertical="center"/>
      <protection locked="0"/>
    </xf>
    <xf numFmtId="0" fontId="4" fillId="34" borderId="0" xfId="0" applyFont="1" applyFill="1" applyAlignment="1" applyProtection="1">
      <alignment horizontal="right"/>
      <protection locked="0"/>
    </xf>
    <xf numFmtId="14" fontId="4" fillId="34" borderId="0" xfId="0" applyNumberFormat="1" applyFont="1" applyFill="1" applyAlignment="1" applyProtection="1">
      <alignment horizontal="right"/>
      <protection locked="0"/>
    </xf>
    <xf numFmtId="174" fontId="0" fillId="34" borderId="44" xfId="0" applyNumberFormat="1" applyFill="1" applyBorder="1" applyAlignment="1" applyProtection="1">
      <alignment/>
      <protection/>
    </xf>
    <xf numFmtId="0" fontId="91" fillId="0" borderId="37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45" xfId="0" applyBorder="1" applyAlignment="1">
      <alignment/>
    </xf>
    <xf numFmtId="0" fontId="95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96" fillId="0" borderId="43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97" fillId="0" borderId="0" xfId="0" applyFont="1" applyAlignment="1">
      <alignment/>
    </xf>
    <xf numFmtId="0" fontId="91" fillId="0" borderId="43" xfId="0" applyFont="1" applyBorder="1" applyAlignment="1" applyProtection="1">
      <alignment vertical="center"/>
      <protection locked="0"/>
    </xf>
    <xf numFmtId="0" fontId="91" fillId="0" borderId="43" xfId="0" applyFont="1" applyBorder="1" applyAlignment="1">
      <alignment vertical="center"/>
    </xf>
    <xf numFmtId="0" fontId="91" fillId="0" borderId="43" xfId="0" applyFont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/>
      <protection locked="0"/>
    </xf>
    <xf numFmtId="0" fontId="9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77" fillId="0" borderId="43" xfId="45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98" fillId="13" borderId="43" xfId="0" applyFont="1" applyFill="1" applyBorder="1" applyAlignment="1">
      <alignment horizontal="center" vertical="center"/>
    </xf>
    <xf numFmtId="0" fontId="99" fillId="0" borderId="0" xfId="45" applyFont="1" applyAlignment="1">
      <alignment horizontal="center"/>
    </xf>
    <xf numFmtId="0" fontId="91" fillId="13" borderId="0" xfId="0" applyFont="1" applyFill="1" applyAlignment="1">
      <alignment/>
    </xf>
    <xf numFmtId="0" fontId="0" fillId="13" borderId="0" xfId="0" applyFont="1" applyFill="1" applyAlignment="1">
      <alignment/>
    </xf>
    <xf numFmtId="14" fontId="0" fillId="35" borderId="0" xfId="0" applyNumberFormat="1" applyFill="1" applyAlignment="1" applyProtection="1">
      <alignment horizontal="center"/>
      <protection locked="0"/>
    </xf>
    <xf numFmtId="0" fontId="20" fillId="35" borderId="0" xfId="0" applyFont="1" applyFill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/>
      <protection locked="0"/>
    </xf>
    <xf numFmtId="174" fontId="0" fillId="35" borderId="46" xfId="0" applyNumberFormat="1" applyFill="1" applyBorder="1" applyAlignment="1" applyProtection="1">
      <alignment/>
      <protection locked="0"/>
    </xf>
    <xf numFmtId="174" fontId="0" fillId="35" borderId="47" xfId="0" applyNumberFormat="1" applyFill="1" applyBorder="1" applyAlignment="1" applyProtection="1">
      <alignment vertical="center"/>
      <protection locked="0"/>
    </xf>
    <xf numFmtId="174" fontId="0" fillId="35" borderId="44" xfId="0" applyNumberFormat="1" applyFill="1" applyBorder="1" applyAlignment="1" applyProtection="1">
      <alignment/>
      <protection locked="0"/>
    </xf>
    <xf numFmtId="174" fontId="0" fillId="35" borderId="46" xfId="0" applyNumberFormat="1" applyFill="1" applyBorder="1" applyAlignment="1" applyProtection="1">
      <alignment vertical="center"/>
      <protection locked="0"/>
    </xf>
    <xf numFmtId="174" fontId="0" fillId="35" borderId="47" xfId="0" applyNumberForma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174" fontId="0" fillId="35" borderId="16" xfId="0" applyNumberFormat="1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  <xf numFmtId="174" fontId="0" fillId="35" borderId="48" xfId="0" applyNumberFormat="1" applyFill="1" applyBorder="1" applyAlignment="1" applyProtection="1">
      <alignment/>
      <protection locked="0"/>
    </xf>
    <xf numFmtId="174" fontId="100" fillId="11" borderId="0" xfId="0" applyNumberFormat="1" applyFont="1" applyFill="1" applyAlignment="1">
      <alignment/>
    </xf>
    <xf numFmtId="0" fontId="91" fillId="11" borderId="16" xfId="0" applyFont="1" applyFill="1" applyBorder="1" applyAlignment="1" applyProtection="1">
      <alignment horizontal="center" vertical="center"/>
      <protection locked="0"/>
    </xf>
    <xf numFmtId="173" fontId="4" fillId="36" borderId="0" xfId="0" applyNumberFormat="1" applyFont="1" applyFill="1" applyAlignment="1">
      <alignment horizontal="right"/>
    </xf>
    <xf numFmtId="173" fontId="4" fillId="36" borderId="0" xfId="0" applyNumberFormat="1" applyFont="1" applyFill="1" applyAlignment="1">
      <alignment horizontal="right" wrapText="1"/>
    </xf>
    <xf numFmtId="0" fontId="91" fillId="36" borderId="16" xfId="0" applyFont="1" applyFill="1" applyBorder="1" applyAlignment="1" applyProtection="1">
      <alignment horizontal="center" vertical="center"/>
      <protection locked="0"/>
    </xf>
    <xf numFmtId="0" fontId="77" fillId="0" borderId="0" xfId="45" applyAlignment="1">
      <alignment horizontal="justify" vertical="center"/>
    </xf>
    <xf numFmtId="0" fontId="101" fillId="0" borderId="0" xfId="0" applyFont="1" applyAlignment="1">
      <alignment/>
    </xf>
    <xf numFmtId="0" fontId="0" fillId="0" borderId="19" xfId="0" applyBorder="1" applyAlignment="1">
      <alignment horizontal="left"/>
    </xf>
    <xf numFmtId="0" fontId="101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98" fillId="34" borderId="52" xfId="0" applyFont="1" applyFill="1" applyBorder="1" applyAlignment="1" applyProtection="1">
      <alignment horizontal="center" vertical="center"/>
      <protection/>
    </xf>
    <xf numFmtId="0" fontId="91" fillId="0" borderId="43" xfId="0" applyFont="1" applyBorder="1" applyAlignment="1">
      <alignment horizontal="center" vertical="center"/>
    </xf>
    <xf numFmtId="0" fontId="28" fillId="37" borderId="49" xfId="0" applyFont="1" applyFill="1" applyBorder="1" applyAlignment="1">
      <alignment horizontal="center"/>
    </xf>
    <xf numFmtId="0" fontId="28" fillId="37" borderId="50" xfId="0" applyFont="1" applyFill="1" applyBorder="1" applyAlignment="1">
      <alignment horizontal="center"/>
    </xf>
    <xf numFmtId="0" fontId="28" fillId="37" borderId="51" xfId="0" applyFont="1" applyFill="1" applyBorder="1" applyAlignment="1">
      <alignment horizontal="center"/>
    </xf>
    <xf numFmtId="0" fontId="91" fillId="0" borderId="52" xfId="0" applyFont="1" applyBorder="1" applyAlignment="1">
      <alignment horizontal="center"/>
    </xf>
    <xf numFmtId="0" fontId="29" fillId="34" borderId="0" xfId="0" applyFont="1" applyFill="1" applyBorder="1" applyAlignment="1" applyProtection="1">
      <alignment horizontal="center" vertical="center"/>
      <protection locked="0"/>
    </xf>
    <xf numFmtId="0" fontId="30" fillId="34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35" borderId="0" xfId="0" applyFill="1" applyAlignment="1" applyProtection="1">
      <alignment horizontal="center"/>
      <protection locked="0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34" borderId="0" xfId="0" applyFont="1" applyFill="1" applyBorder="1" applyAlignment="1">
      <alignment horizontal="center" vertical="center" readingOrder="2"/>
    </xf>
    <xf numFmtId="0" fontId="0" fillId="0" borderId="37" xfId="0" applyBorder="1" applyAlignment="1">
      <alignment wrapText="1"/>
    </xf>
    <xf numFmtId="0" fontId="0" fillId="0" borderId="0" xfId="0" applyAlignment="1">
      <alignment wrapText="1"/>
    </xf>
    <xf numFmtId="0" fontId="0" fillId="35" borderId="21" xfId="0" applyFill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91" fillId="0" borderId="53" xfId="0" applyFont="1" applyBorder="1" applyAlignment="1">
      <alignment horizontal="center" vertical="center" wrapText="1"/>
    </xf>
    <xf numFmtId="0" fontId="91" fillId="0" borderId="54" xfId="0" applyFont="1" applyBorder="1" applyAlignment="1">
      <alignment horizontal="center" vertical="center" wrapText="1"/>
    </xf>
    <xf numFmtId="0" fontId="102" fillId="0" borderId="0" xfId="0" applyFont="1" applyAlignment="1">
      <alignment horizontal="left" wrapText="1"/>
    </xf>
    <xf numFmtId="0" fontId="0" fillId="0" borderId="20" xfId="0" applyBorder="1" applyAlignment="1">
      <alignment horizontal="right"/>
    </xf>
    <xf numFmtId="0" fontId="24" fillId="0" borderId="0" xfId="0" applyFont="1" applyAlignment="1">
      <alignment horizontal="left" vertical="top" wrapText="1"/>
    </xf>
    <xf numFmtId="0" fontId="103" fillId="7" borderId="21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left" wrapText="1"/>
    </xf>
    <xf numFmtId="0" fontId="16" fillId="0" borderId="27" xfId="0" applyFont="1" applyBorder="1" applyAlignment="1">
      <alignment horizontal="center"/>
    </xf>
    <xf numFmtId="0" fontId="0" fillId="0" borderId="45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/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</xdr:rowOff>
    </xdr:from>
    <xdr:to>
      <xdr:col>4</xdr:col>
      <xdr:colOff>28575</xdr:colOff>
      <xdr:row>2</xdr:row>
      <xdr:rowOff>161925</xdr:rowOff>
    </xdr:to>
    <xdr:pic>
      <xdr:nvPicPr>
        <xdr:cNvPr id="1" name="Picture 13" descr="LOGOL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419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25</xdr:row>
      <xdr:rowOff>0</xdr:rowOff>
    </xdr:from>
    <xdr:to>
      <xdr:col>2</xdr:col>
      <xdr:colOff>133350</xdr:colOff>
      <xdr:row>26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 flipH="1" flipV="1">
          <a:off x="600075" y="4438650"/>
          <a:ext cx="28575" cy="2952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114300</xdr:rowOff>
    </xdr:from>
    <xdr:to>
      <xdr:col>7</xdr:col>
      <xdr:colOff>857250</xdr:colOff>
      <xdr:row>26</xdr:row>
      <xdr:rowOff>209550</xdr:rowOff>
    </xdr:to>
    <xdr:sp>
      <xdr:nvSpPr>
        <xdr:cNvPr id="3" name="Connecteur droit avec flèche 4"/>
        <xdr:cNvSpPr>
          <a:spLocks/>
        </xdr:cNvSpPr>
      </xdr:nvSpPr>
      <xdr:spPr>
        <a:xfrm flipV="1">
          <a:off x="4838700" y="4552950"/>
          <a:ext cx="733425" cy="3048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45</xdr:row>
      <xdr:rowOff>133350</xdr:rowOff>
    </xdr:from>
    <xdr:to>
      <xdr:col>7</xdr:col>
      <xdr:colOff>800100</xdr:colOff>
      <xdr:row>47</xdr:row>
      <xdr:rowOff>171450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219075" y="8924925"/>
          <a:ext cx="5295900" cy="447675"/>
        </a:xfrm>
        <a:prstGeom prst="rect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Commentaires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-p.soulisse@pdltt.org" TargetMode="External" /><Relationship Id="rId2" Type="http://schemas.openxmlformats.org/officeDocument/2006/relationships/hyperlink" Target="mailto:j-p.soulisse@pdltt.org" TargetMode="External" /><Relationship Id="rId3" Type="http://schemas.openxmlformats.org/officeDocument/2006/relationships/hyperlink" Target="mailto:cjdavid@wanadoo.fr" TargetMode="External" /><Relationship Id="rId4" Type="http://schemas.openxmlformats.org/officeDocument/2006/relationships/hyperlink" Target="mailto:r.oiry@pdltt.org" TargetMode="External" /><Relationship Id="rId5" Type="http://schemas.openxmlformats.org/officeDocument/2006/relationships/hyperlink" Target="mailto:r.oiry@pdltt.org" TargetMode="External" /><Relationship Id="rId6" Type="http://schemas.openxmlformats.org/officeDocument/2006/relationships/hyperlink" Target="mailto:jr.chevalier@pdltt.org" TargetMode="External" /><Relationship Id="rId7" Type="http://schemas.openxmlformats.org/officeDocument/2006/relationships/hyperlink" Target="mailto:s.mallet@pdltt.org" TargetMode="External" /><Relationship Id="rId8" Type="http://schemas.openxmlformats.org/officeDocument/2006/relationships/hyperlink" Target="mailto:p.gaudemer@pdltt.org" TargetMode="External" /><Relationship Id="rId9" Type="http://schemas.openxmlformats.org/officeDocument/2006/relationships/hyperlink" Target="mailto:c.noblet@pdltt.org" TargetMode="External" /><Relationship Id="rId10" Type="http://schemas.openxmlformats.org/officeDocument/2006/relationships/hyperlink" Target="mailto:c.noblet@pdltt.org" TargetMode="External" /><Relationship Id="rId11" Type="http://schemas.openxmlformats.org/officeDocument/2006/relationships/hyperlink" Target="mailto:s.mallet@pdltt.org" TargetMode="External" /><Relationship Id="rId12" Type="http://schemas.openxmlformats.org/officeDocument/2006/relationships/hyperlink" Target="mailto:jr.chevalier@pdltt.org" TargetMode="External" /><Relationship Id="rId13" Type="http://schemas.openxmlformats.org/officeDocument/2006/relationships/hyperlink" Target="mailto:j.barraud@pdltt.org" TargetMode="External" /><Relationship Id="rId14" Type="http://schemas.openxmlformats.org/officeDocument/2006/relationships/hyperlink" Target="mailto:j.barraud@pdltt.org" TargetMode="External" /><Relationship Id="rId15" Type="http://schemas.openxmlformats.org/officeDocument/2006/relationships/hyperlink" Target="mailto:s.mallet@pdltt.org" TargetMode="External" /><Relationship Id="rId16" Type="http://schemas.openxmlformats.org/officeDocument/2006/relationships/hyperlink" Target="https://www.associatheque.fr/fr/association-et-benevoles/remboursement-de-frais.html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showGridLines="0" showZeros="0" tabSelected="1" zoomScalePageLayoutView="0" workbookViewId="0" topLeftCell="A4">
      <selection activeCell="H31" sqref="H31"/>
    </sheetView>
  </sheetViews>
  <sheetFormatPr defaultColWidth="11.421875" defaultRowHeight="15"/>
  <cols>
    <col min="1" max="3" width="3.7109375" style="0" customWidth="1"/>
    <col min="5" max="5" width="15.421875" style="0" customWidth="1"/>
    <col min="6" max="6" width="20.421875" style="0" customWidth="1"/>
    <col min="7" max="7" width="12.28125" style="0" customWidth="1"/>
    <col min="8" max="8" width="13.421875" style="0" customWidth="1"/>
    <col min="9" max="11" width="3.421875" style="0" customWidth="1"/>
    <col min="14" max="14" width="12.421875" style="0" customWidth="1"/>
    <col min="15" max="15" width="6.00390625" style="0" customWidth="1"/>
    <col min="16" max="16" width="4.421875" style="0" customWidth="1"/>
    <col min="17" max="17" width="5.421875" style="63" bestFit="1" customWidth="1"/>
    <col min="18" max="18" width="56.7109375" style="0" bestFit="1" customWidth="1"/>
    <col min="19" max="19" width="9.7109375" style="0" bestFit="1" customWidth="1"/>
    <col min="20" max="20" width="23.00390625" style="0" bestFit="1" customWidth="1"/>
    <col min="21" max="21" width="3.7109375" style="0" customWidth="1"/>
    <col min="22" max="22" width="5.57421875" style="0" bestFit="1" customWidth="1"/>
    <col min="23" max="23" width="16.57421875" style="0" bestFit="1" customWidth="1"/>
    <col min="24" max="24" width="13.00390625" style="0" bestFit="1" customWidth="1"/>
    <col min="25" max="25" width="37.7109375" style="0" bestFit="1" customWidth="1"/>
    <col min="26" max="26" width="8.421875" style="0" customWidth="1"/>
  </cols>
  <sheetData>
    <row r="1" spans="1:14" ht="38.25" customHeight="1">
      <c r="A1" s="163"/>
      <c r="B1" s="163"/>
      <c r="C1" s="163"/>
      <c r="D1" s="163"/>
      <c r="E1" s="157" t="s">
        <v>254</v>
      </c>
      <c r="F1" s="158"/>
      <c r="G1" s="158"/>
      <c r="H1" s="158"/>
      <c r="I1" s="158"/>
      <c r="J1" s="158"/>
      <c r="K1" s="158"/>
      <c r="L1" s="158"/>
      <c r="M1" s="158"/>
      <c r="N1" s="158"/>
    </row>
    <row r="2" spans="1:17" s="46" customFormat="1" ht="12" customHeight="1">
      <c r="A2" s="163"/>
      <c r="B2" s="163"/>
      <c r="C2" s="163"/>
      <c r="D2" s="163"/>
      <c r="E2" s="45"/>
      <c r="F2" s="45"/>
      <c r="G2" s="45"/>
      <c r="H2" s="45"/>
      <c r="I2" s="45"/>
      <c r="J2" s="45"/>
      <c r="K2" s="45"/>
      <c r="L2" s="164" t="s">
        <v>253</v>
      </c>
      <c r="M2" s="164"/>
      <c r="N2" s="164"/>
      <c r="Q2" s="64"/>
    </row>
    <row r="3" spans="1:14" ht="15" customHeight="1">
      <c r="A3" s="163"/>
      <c r="B3" s="163"/>
      <c r="C3" s="163"/>
      <c r="D3" s="163"/>
      <c r="E3" s="162"/>
      <c r="F3" s="162"/>
      <c r="G3" s="162"/>
      <c r="H3" s="162"/>
      <c r="I3" s="162"/>
      <c r="J3" s="162"/>
      <c r="K3" s="162"/>
      <c r="L3" s="162"/>
      <c r="M3" s="97"/>
      <c r="N3" s="98"/>
    </row>
    <row r="4" spans="3:14" ht="12" customHeight="1">
      <c r="C4" s="1"/>
      <c r="D4" s="1"/>
      <c r="E4" s="1"/>
      <c r="F4" s="3"/>
      <c r="G4" s="3"/>
      <c r="H4" s="1"/>
      <c r="I4" s="1"/>
      <c r="J4" s="1"/>
      <c r="K4" s="1"/>
      <c r="L4" s="4"/>
      <c r="M4" s="4"/>
      <c r="N4" s="4"/>
    </row>
    <row r="5" spans="2:12" ht="15">
      <c r="B5" s="124"/>
      <c r="C5" s="159" t="s">
        <v>0</v>
      </c>
      <c r="D5" s="159"/>
      <c r="E5" s="159"/>
      <c r="H5" s="160" t="s">
        <v>109</v>
      </c>
      <c r="I5" s="160"/>
      <c r="J5" s="160"/>
      <c r="K5" s="160"/>
      <c r="L5" s="160"/>
    </row>
    <row r="6" spans="3:5" ht="4.5" customHeight="1">
      <c r="C6" s="2"/>
      <c r="D6" s="2"/>
      <c r="E6" s="2"/>
    </row>
    <row r="7" spans="2:12" ht="15">
      <c r="B7" t="s">
        <v>1</v>
      </c>
      <c r="E7" s="92">
        <f>IF($B$5="","",VLOOKUP($B$5,$V:$Y,2,0))</f>
      </c>
      <c r="F7" s="93"/>
      <c r="H7" t="s">
        <v>3</v>
      </c>
      <c r="L7" s="123"/>
    </row>
    <row r="8" spans="5:6" ht="4.5" customHeight="1">
      <c r="E8" s="94"/>
      <c r="F8" s="46"/>
    </row>
    <row r="9" spans="2:14" ht="15">
      <c r="B9" t="s">
        <v>2</v>
      </c>
      <c r="E9" s="92">
        <f>IF($B$5="","",VLOOKUP($B$5,$V:$Y,3,0))</f>
      </c>
      <c r="F9" s="93"/>
      <c r="H9" t="s">
        <v>4</v>
      </c>
      <c r="L9" s="161"/>
      <c r="M9" s="161"/>
      <c r="N9" s="161"/>
    </row>
    <row r="10" spans="5:6" ht="4.5" customHeight="1">
      <c r="E10" s="94"/>
      <c r="F10" s="46"/>
    </row>
    <row r="11" spans="2:14" ht="15">
      <c r="B11" t="s">
        <v>36</v>
      </c>
      <c r="E11" s="92">
        <f>IF($B$5="","",VLOOKUP($B$5,$V:$Y,4,0))</f>
      </c>
      <c r="F11" s="93"/>
      <c r="H11" t="s">
        <v>5</v>
      </c>
      <c r="L11" s="161"/>
      <c r="M11" s="161"/>
      <c r="N11" s="161"/>
    </row>
    <row r="12" spans="5:12" ht="15">
      <c r="E12" s="66"/>
      <c r="L12" s="67"/>
    </row>
    <row r="13" ht="15" customHeight="1">
      <c r="C13" s="44" t="s">
        <v>34</v>
      </c>
    </row>
    <row r="14" spans="2:14" ht="15" customHeight="1">
      <c r="B14" s="124"/>
      <c r="C14" s="47" t="s">
        <v>35</v>
      </c>
      <c r="E14" s="95">
        <f>IF($B$14="","",VLOOKUP($B$14,$Q:$S,3,0))</f>
      </c>
      <c r="H14" s="58" t="s">
        <v>33</v>
      </c>
      <c r="L14" s="151">
        <f>IF($B$14="","",VLOOKUP($B$14,$Q:$S,2,0))</f>
      </c>
      <c r="M14" s="151"/>
      <c r="N14" s="151"/>
    </row>
    <row r="15" spans="8:18" ht="12" customHeight="1">
      <c r="H15" s="121" t="s">
        <v>198</v>
      </c>
      <c r="I15" s="122"/>
      <c r="K15" s="148">
        <f>IF($B$14="","",VLOOKUP($B$14,$Q:$T,4,0))</f>
      </c>
      <c r="L15" s="149"/>
      <c r="M15" s="149"/>
      <c r="N15" s="150"/>
      <c r="R15" t="s">
        <v>143</v>
      </c>
    </row>
    <row r="16" ht="4.5" customHeight="1"/>
    <row r="17" spans="3:14" ht="15" customHeight="1">
      <c r="C17" s="3" t="s">
        <v>12</v>
      </c>
      <c r="G17" s="96">
        <v>0.35</v>
      </c>
      <c r="H17" t="s">
        <v>13</v>
      </c>
      <c r="K17" s="116"/>
      <c r="L17" s="116"/>
      <c r="M17" s="116"/>
      <c r="N17" s="116"/>
    </row>
    <row r="18" spans="1:14" ht="15" customHeight="1">
      <c r="A18" s="146"/>
      <c r="B18" s="146"/>
      <c r="C18" s="144" t="s">
        <v>224</v>
      </c>
      <c r="D18" s="115"/>
      <c r="E18" s="143" t="s">
        <v>223</v>
      </c>
      <c r="F18" s="120"/>
      <c r="G18" s="114">
        <v>0.341</v>
      </c>
      <c r="H18" s="5" t="s">
        <v>13</v>
      </c>
      <c r="I18" s="5"/>
      <c r="J18" s="5"/>
      <c r="K18" s="147"/>
      <c r="L18" s="147"/>
      <c r="M18" s="147"/>
      <c r="N18" s="147"/>
    </row>
    <row r="19" spans="3:6" ht="15">
      <c r="C19" s="115"/>
      <c r="D19" s="115"/>
      <c r="E19" s="115"/>
      <c r="F19" s="115"/>
    </row>
    <row r="20" spans="1:17" ht="18.75">
      <c r="A20" s="153" t="s">
        <v>6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P20" s="41"/>
      <c r="Q20" s="65"/>
    </row>
    <row r="21" spans="16:17" ht="9.75" customHeight="1" thickBot="1">
      <c r="P21" s="41"/>
      <c r="Q21" s="65"/>
    </row>
    <row r="22" spans="2:17" ht="15.75" thickBot="1">
      <c r="B22" s="7"/>
      <c r="C22" s="8" t="s">
        <v>9</v>
      </c>
      <c r="D22" s="8"/>
      <c r="E22" s="8"/>
      <c r="F22" s="8"/>
      <c r="G22" s="14" t="s">
        <v>23</v>
      </c>
      <c r="I22" s="7"/>
      <c r="J22" s="8" t="s">
        <v>11</v>
      </c>
      <c r="K22" s="8"/>
      <c r="L22" s="8"/>
      <c r="M22" s="17"/>
      <c r="N22" s="15" t="s">
        <v>23</v>
      </c>
      <c r="P22" s="41">
        <f>IF($C$23="",0,$F$23*$G$18)</f>
        <v>0</v>
      </c>
      <c r="Q22" s="65"/>
    </row>
    <row r="23" spans="2:26" ht="15.75" customHeight="1">
      <c r="B23" s="9"/>
      <c r="C23" s="125"/>
      <c r="D23" s="145" t="s">
        <v>107</v>
      </c>
      <c r="E23" s="145"/>
      <c r="F23" s="128"/>
      <c r="G23" s="99">
        <f>F23*G17</f>
        <v>0</v>
      </c>
      <c r="I23" s="9"/>
      <c r="J23" s="125"/>
      <c r="K23" s="25" t="s">
        <v>26</v>
      </c>
      <c r="L23" s="25"/>
      <c r="M23" s="26"/>
      <c r="N23" s="131">
        <v>0</v>
      </c>
      <c r="P23" s="41">
        <f>IF($C$24="",0,$G$24)</f>
        <v>0</v>
      </c>
      <c r="R23" s="156" t="s">
        <v>200</v>
      </c>
      <c r="S23" s="156"/>
      <c r="V23" s="89"/>
      <c r="W23" s="152" t="s">
        <v>46</v>
      </c>
      <c r="X23" s="152"/>
      <c r="Y23" s="152"/>
      <c r="Z23" s="173" t="s">
        <v>183</v>
      </c>
    </row>
    <row r="24" spans="2:26" ht="15">
      <c r="B24" s="10"/>
      <c r="C24" s="126"/>
      <c r="D24" s="169" t="s">
        <v>16</v>
      </c>
      <c r="E24" s="169"/>
      <c r="F24" s="22"/>
      <c r="G24" s="129"/>
      <c r="I24" s="10"/>
      <c r="J24" s="126"/>
      <c r="K24" s="27" t="s">
        <v>16</v>
      </c>
      <c r="L24" s="27"/>
      <c r="M24" s="28"/>
      <c r="N24" s="129"/>
      <c r="P24" s="41">
        <f>IF($C$25="",0,$G$25)</f>
        <v>0</v>
      </c>
      <c r="Q24" s="110" t="s">
        <v>37</v>
      </c>
      <c r="R24" s="112" t="s">
        <v>38</v>
      </c>
      <c r="S24" s="111" t="s">
        <v>70</v>
      </c>
      <c r="T24" s="119" t="s">
        <v>199</v>
      </c>
      <c r="V24" s="111" t="s">
        <v>37</v>
      </c>
      <c r="W24" s="112" t="s">
        <v>47</v>
      </c>
      <c r="X24" s="112" t="s">
        <v>48</v>
      </c>
      <c r="Y24" s="112" t="s">
        <v>49</v>
      </c>
      <c r="Z24" s="174"/>
    </row>
    <row r="25" spans="2:26" ht="17.25" customHeight="1" thickBot="1">
      <c r="B25" s="12"/>
      <c r="C25" s="127"/>
      <c r="D25" s="170" t="s">
        <v>17</v>
      </c>
      <c r="E25" s="170"/>
      <c r="F25" s="106"/>
      <c r="G25" s="130"/>
      <c r="I25" s="10"/>
      <c r="J25" s="126"/>
      <c r="K25" s="107" t="s">
        <v>17</v>
      </c>
      <c r="L25" s="107"/>
      <c r="M25" s="108"/>
      <c r="N25" s="132">
        <v>0</v>
      </c>
      <c r="P25" s="41">
        <f>IF($C$30="",0,$G$30)</f>
        <v>0</v>
      </c>
      <c r="Q25" s="87">
        <v>1</v>
      </c>
      <c r="R25" s="118" t="s">
        <v>191</v>
      </c>
      <c r="S25" s="81" t="s">
        <v>142</v>
      </c>
      <c r="T25" s="117" t="s">
        <v>184</v>
      </c>
      <c r="V25" s="81">
        <v>1</v>
      </c>
      <c r="W25" s="81" t="s">
        <v>99</v>
      </c>
      <c r="X25" s="81" t="s">
        <v>100</v>
      </c>
      <c r="Y25" s="81" t="s">
        <v>150</v>
      </c>
      <c r="Z25" s="81" t="s">
        <v>182</v>
      </c>
    </row>
    <row r="26" spans="6:26" ht="16.5" customHeight="1" thickBot="1">
      <c r="F26" s="36" t="s">
        <v>25</v>
      </c>
      <c r="G26" s="37">
        <f>SUM(G23:G25)</f>
        <v>0</v>
      </c>
      <c r="I26" s="12"/>
      <c r="J26" s="127"/>
      <c r="K26" s="29" t="s">
        <v>18</v>
      </c>
      <c r="L26" s="29"/>
      <c r="M26" s="30"/>
      <c r="N26" s="133"/>
      <c r="P26" s="41">
        <f>IF($C$31="",0,$G$31)</f>
        <v>0</v>
      </c>
      <c r="Q26" s="87">
        <v>2</v>
      </c>
      <c r="R26" s="105" t="s">
        <v>192</v>
      </c>
      <c r="S26" s="81" t="s">
        <v>71</v>
      </c>
      <c r="T26" s="117" t="s">
        <v>184</v>
      </c>
      <c r="V26" s="81">
        <v>2</v>
      </c>
      <c r="W26" s="81" t="s">
        <v>63</v>
      </c>
      <c r="X26" s="81" t="s">
        <v>64</v>
      </c>
      <c r="Y26" s="81" t="s">
        <v>252</v>
      </c>
      <c r="Z26" s="81" t="s">
        <v>182</v>
      </c>
    </row>
    <row r="27" spans="3:26" ht="30.75" thickBot="1">
      <c r="C27" s="162" t="s">
        <v>255</v>
      </c>
      <c r="D27" s="162"/>
      <c r="E27" s="162"/>
      <c r="F27" s="162"/>
      <c r="G27" s="162"/>
      <c r="H27" s="162"/>
      <c r="I27" s="162"/>
      <c r="J27" s="162"/>
      <c r="M27" s="38" t="s">
        <v>25</v>
      </c>
      <c r="N27" s="37">
        <f>SUM(N23:N26)</f>
        <v>0</v>
      </c>
      <c r="P27" s="41">
        <f>IF($C$37="",0,$F$37)</f>
        <v>0</v>
      </c>
      <c r="Q27" s="87">
        <v>3</v>
      </c>
      <c r="R27" s="88" t="s">
        <v>193</v>
      </c>
      <c r="S27" s="81" t="s">
        <v>72</v>
      </c>
      <c r="T27" s="117" t="s">
        <v>184</v>
      </c>
      <c r="V27" s="81">
        <v>3</v>
      </c>
      <c r="W27" s="81" t="s">
        <v>101</v>
      </c>
      <c r="X27" s="81" t="s">
        <v>102</v>
      </c>
      <c r="Y27" s="81" t="s">
        <v>159</v>
      </c>
      <c r="Z27" s="81" t="s">
        <v>182</v>
      </c>
    </row>
    <row r="28" spans="16:26" ht="15.75" customHeight="1" thickBot="1">
      <c r="P28" s="41"/>
      <c r="Q28" s="87">
        <v>4</v>
      </c>
      <c r="R28" s="88" t="s">
        <v>194</v>
      </c>
      <c r="S28" s="81" t="s">
        <v>73</v>
      </c>
      <c r="T28" s="117" t="s">
        <v>221</v>
      </c>
      <c r="V28" s="81">
        <v>4</v>
      </c>
      <c r="W28" s="81" t="s">
        <v>103</v>
      </c>
      <c r="X28" s="81" t="s">
        <v>104</v>
      </c>
      <c r="Y28" s="81" t="s">
        <v>151</v>
      </c>
      <c r="Z28" s="81" t="s">
        <v>182</v>
      </c>
    </row>
    <row r="29" spans="2:26" ht="15.75" customHeight="1" thickBot="1">
      <c r="B29" s="7"/>
      <c r="C29" s="8" t="s">
        <v>10</v>
      </c>
      <c r="D29" s="8"/>
      <c r="E29" s="8"/>
      <c r="F29" s="8"/>
      <c r="G29" s="14" t="s">
        <v>23</v>
      </c>
      <c r="I29" s="7"/>
      <c r="J29" s="8" t="s">
        <v>30</v>
      </c>
      <c r="K29" s="8"/>
      <c r="L29" s="8"/>
      <c r="M29" s="8"/>
      <c r="N29" s="15" t="s">
        <v>23</v>
      </c>
      <c r="P29" s="41">
        <f>IF($C$42="",0,$L$42)</f>
        <v>0</v>
      </c>
      <c r="Q29" s="87">
        <v>5</v>
      </c>
      <c r="R29" s="105" t="s">
        <v>195</v>
      </c>
      <c r="S29" s="81" t="s">
        <v>74</v>
      </c>
      <c r="T29" s="117" t="s">
        <v>185</v>
      </c>
      <c r="V29" s="81">
        <v>5</v>
      </c>
      <c r="W29" s="81" t="s">
        <v>112</v>
      </c>
      <c r="X29" s="81" t="s">
        <v>113</v>
      </c>
      <c r="Y29" s="81" t="s">
        <v>238</v>
      </c>
      <c r="Z29" s="81" t="s">
        <v>182</v>
      </c>
    </row>
    <row r="30" spans="2:26" ht="15">
      <c r="B30" s="9"/>
      <c r="C30" s="125"/>
      <c r="D30" s="21" t="s">
        <v>19</v>
      </c>
      <c r="E30" s="21"/>
      <c r="F30" s="21"/>
      <c r="G30" s="131"/>
      <c r="I30" s="10"/>
      <c r="J30" s="125" t="s">
        <v>143</v>
      </c>
      <c r="K30" s="21"/>
      <c r="L30" s="21" t="s">
        <v>21</v>
      </c>
      <c r="M30" s="21"/>
      <c r="N30" s="131">
        <v>0</v>
      </c>
      <c r="P30" s="41">
        <f>IF($C$43="",0,$L$43)</f>
        <v>0</v>
      </c>
      <c r="Q30" s="87">
        <v>6</v>
      </c>
      <c r="R30" s="88" t="s">
        <v>196</v>
      </c>
      <c r="S30" s="81" t="s">
        <v>149</v>
      </c>
      <c r="T30" s="117" t="s">
        <v>185</v>
      </c>
      <c r="V30" s="81">
        <v>6</v>
      </c>
      <c r="W30" s="81" t="s">
        <v>114</v>
      </c>
      <c r="X30" s="81" t="s">
        <v>115</v>
      </c>
      <c r="Y30" s="81" t="s">
        <v>152</v>
      </c>
      <c r="Z30" s="81" t="s">
        <v>182</v>
      </c>
    </row>
    <row r="31" spans="2:26" ht="15.75" thickBot="1">
      <c r="B31" s="12"/>
      <c r="C31" s="127"/>
      <c r="D31" s="23" t="s">
        <v>20</v>
      </c>
      <c r="E31" s="23"/>
      <c r="F31" s="23"/>
      <c r="G31" s="133"/>
      <c r="I31" s="12"/>
      <c r="J31" s="127"/>
      <c r="K31" s="23"/>
      <c r="L31" s="23" t="s">
        <v>22</v>
      </c>
      <c r="M31" s="23"/>
      <c r="N31" s="133">
        <v>0</v>
      </c>
      <c r="P31" s="41">
        <f>IF($C$44="",0,$L$44)</f>
        <v>0</v>
      </c>
      <c r="Q31" s="87">
        <v>7</v>
      </c>
      <c r="R31" s="88" t="s">
        <v>197</v>
      </c>
      <c r="S31" s="81" t="s">
        <v>75</v>
      </c>
      <c r="T31" s="117" t="s">
        <v>185</v>
      </c>
      <c r="V31" s="81">
        <v>7</v>
      </c>
      <c r="W31" s="81" t="s">
        <v>68</v>
      </c>
      <c r="X31" s="81" t="s">
        <v>69</v>
      </c>
      <c r="Y31" s="81" t="s">
        <v>153</v>
      </c>
      <c r="Z31" s="81" t="s">
        <v>182</v>
      </c>
    </row>
    <row r="32" spans="2:26" ht="16.5" thickBot="1">
      <c r="B32" s="11"/>
      <c r="C32" s="11"/>
      <c r="D32" s="11"/>
      <c r="E32" s="11"/>
      <c r="F32" s="39" t="s">
        <v>25</v>
      </c>
      <c r="G32" s="40">
        <f>SUM(G30:G31)</f>
        <v>0</v>
      </c>
      <c r="M32" s="39" t="s">
        <v>25</v>
      </c>
      <c r="N32" s="40">
        <f>SUM(N30:N31)</f>
        <v>0</v>
      </c>
      <c r="P32" s="41">
        <f>IF($C$45="",0,$L$45)</f>
        <v>0</v>
      </c>
      <c r="Q32" s="87">
        <v>8</v>
      </c>
      <c r="R32" s="88" t="s">
        <v>222</v>
      </c>
      <c r="S32" s="81" t="s">
        <v>76</v>
      </c>
      <c r="T32" s="117" t="s">
        <v>185</v>
      </c>
      <c r="V32" s="81">
        <v>8</v>
      </c>
      <c r="W32" s="90" t="s">
        <v>116</v>
      </c>
      <c r="X32" s="90" t="s">
        <v>117</v>
      </c>
      <c r="Y32" s="90" t="s">
        <v>155</v>
      </c>
      <c r="Z32" s="81" t="s">
        <v>182</v>
      </c>
    </row>
    <row r="33" spans="2:26" ht="14.25" customHeight="1">
      <c r="B33" s="11"/>
      <c r="C33" s="11"/>
      <c r="D33" s="11"/>
      <c r="E33" s="11"/>
      <c r="F33" s="11"/>
      <c r="G33" s="16"/>
      <c r="P33" s="41"/>
      <c r="Q33" s="87">
        <v>9</v>
      </c>
      <c r="R33" s="88" t="s">
        <v>201</v>
      </c>
      <c r="S33" s="81" t="s">
        <v>77</v>
      </c>
      <c r="T33" s="117" t="s">
        <v>186</v>
      </c>
      <c r="V33" s="81">
        <v>9</v>
      </c>
      <c r="W33" s="90" t="s">
        <v>118</v>
      </c>
      <c r="X33" s="90" t="s">
        <v>119</v>
      </c>
      <c r="Y33" s="90" t="s">
        <v>154</v>
      </c>
      <c r="Z33" s="81" t="s">
        <v>182</v>
      </c>
    </row>
    <row r="34" spans="1:26" ht="18.75">
      <c r="A34" s="153" t="s">
        <v>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  <c r="P34" s="41">
        <f>IF($J$30="",0,$N$30)</f>
        <v>0</v>
      </c>
      <c r="Q34" s="87">
        <v>10</v>
      </c>
      <c r="R34" s="88" t="s">
        <v>202</v>
      </c>
      <c r="S34" s="81" t="s">
        <v>78</v>
      </c>
      <c r="T34" s="117" t="s">
        <v>187</v>
      </c>
      <c r="V34" s="81">
        <v>10</v>
      </c>
      <c r="W34" s="81" t="s">
        <v>140</v>
      </c>
      <c r="X34" s="81" t="s">
        <v>141</v>
      </c>
      <c r="Y34" s="81" t="s">
        <v>156</v>
      </c>
      <c r="Z34" s="81" t="s">
        <v>182</v>
      </c>
    </row>
    <row r="35" spans="16:26" ht="15" customHeight="1" thickBot="1">
      <c r="P35" s="41">
        <f>IF($J$31="",0,$N$31)</f>
        <v>0</v>
      </c>
      <c r="Q35" s="87">
        <v>11</v>
      </c>
      <c r="R35" s="88" t="s">
        <v>241</v>
      </c>
      <c r="S35" s="81" t="s">
        <v>79</v>
      </c>
      <c r="T35" s="117" t="s">
        <v>188</v>
      </c>
      <c r="V35" s="81">
        <v>11</v>
      </c>
      <c r="W35" s="81" t="s">
        <v>120</v>
      </c>
      <c r="X35" s="81" t="s">
        <v>121</v>
      </c>
      <c r="Y35" s="81" t="s">
        <v>155</v>
      </c>
      <c r="Z35" s="81" t="s">
        <v>182</v>
      </c>
    </row>
    <row r="36" spans="2:26" ht="15.75" thickBot="1">
      <c r="B36" s="7"/>
      <c r="C36" s="8"/>
      <c r="D36" s="8"/>
      <c r="E36" s="8"/>
      <c r="F36" s="15" t="s">
        <v>23</v>
      </c>
      <c r="I36" s="7"/>
      <c r="J36" s="8"/>
      <c r="K36" s="8"/>
      <c r="L36" s="8"/>
      <c r="M36" s="8"/>
      <c r="N36" s="15" t="s">
        <v>23</v>
      </c>
      <c r="P36" s="41">
        <f>IF($J$37="",0,$N$37)</f>
        <v>0</v>
      </c>
      <c r="Q36" s="87">
        <v>12</v>
      </c>
      <c r="R36" s="88" t="s">
        <v>203</v>
      </c>
      <c r="S36" s="81" t="s">
        <v>80</v>
      </c>
      <c r="T36" s="117" t="s">
        <v>189</v>
      </c>
      <c r="V36" s="81">
        <v>12</v>
      </c>
      <c r="W36" s="81" t="s">
        <v>52</v>
      </c>
      <c r="X36" s="81" t="s">
        <v>51</v>
      </c>
      <c r="Y36" s="81" t="s">
        <v>239</v>
      </c>
      <c r="Z36" s="81" t="s">
        <v>182</v>
      </c>
    </row>
    <row r="37" spans="2:26" ht="30.75" thickBot="1">
      <c r="B37" s="7"/>
      <c r="C37" s="134"/>
      <c r="D37" s="8" t="s">
        <v>14</v>
      </c>
      <c r="E37" s="8"/>
      <c r="F37" s="135"/>
      <c r="I37" s="7"/>
      <c r="J37" s="134"/>
      <c r="K37" s="8" t="s">
        <v>15</v>
      </c>
      <c r="L37" s="8"/>
      <c r="M37" s="8"/>
      <c r="N37" s="135"/>
      <c r="P37" s="41"/>
      <c r="Q37" s="87">
        <v>13</v>
      </c>
      <c r="R37" s="88" t="s">
        <v>204</v>
      </c>
      <c r="S37" s="81" t="s">
        <v>81</v>
      </c>
      <c r="T37" s="117" t="s">
        <v>189</v>
      </c>
      <c r="V37" s="81">
        <v>13</v>
      </c>
      <c r="W37" s="90" t="s">
        <v>123</v>
      </c>
      <c r="X37" s="90" t="s">
        <v>124</v>
      </c>
      <c r="Y37" s="90" t="s">
        <v>155</v>
      </c>
      <c r="Z37" s="81" t="s">
        <v>182</v>
      </c>
    </row>
    <row r="38" spans="16:26" ht="15" customHeight="1">
      <c r="P38" s="41"/>
      <c r="Q38" s="87">
        <v>14</v>
      </c>
      <c r="R38" s="88" t="s">
        <v>205</v>
      </c>
      <c r="S38" s="81" t="s">
        <v>82</v>
      </c>
      <c r="T38" s="117" t="s">
        <v>189</v>
      </c>
      <c r="V38" s="81">
        <v>14</v>
      </c>
      <c r="W38" s="81" t="s">
        <v>125</v>
      </c>
      <c r="X38" s="81" t="s">
        <v>67</v>
      </c>
      <c r="Y38" s="81" t="s">
        <v>251</v>
      </c>
      <c r="Z38" s="81" t="s">
        <v>182</v>
      </c>
    </row>
    <row r="39" spans="1:26" ht="18" customHeight="1">
      <c r="A39" s="153" t="s">
        <v>8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5"/>
      <c r="P39" s="41">
        <f>IF($J$23="",0,$N$23)</f>
        <v>0</v>
      </c>
      <c r="Q39" s="87">
        <v>15</v>
      </c>
      <c r="R39" s="88" t="s">
        <v>206</v>
      </c>
      <c r="S39" s="81" t="s">
        <v>83</v>
      </c>
      <c r="T39" s="117" t="s">
        <v>189</v>
      </c>
      <c r="V39" s="81">
        <v>15</v>
      </c>
      <c r="W39" s="81" t="s">
        <v>126</v>
      </c>
      <c r="X39" s="81" t="s">
        <v>127</v>
      </c>
      <c r="Y39" s="91" t="s">
        <v>157</v>
      </c>
      <c r="Z39" s="81" t="s">
        <v>182</v>
      </c>
    </row>
    <row r="40" spans="1:26" s="20" customFormat="1" ht="12.75" customHeight="1" thickBo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41">
        <f>IF($J$24="",0,$N$24)</f>
        <v>0</v>
      </c>
      <c r="Q40" s="87">
        <v>16</v>
      </c>
      <c r="R40" s="88" t="s">
        <v>207</v>
      </c>
      <c r="S40" s="81" t="s">
        <v>84</v>
      </c>
      <c r="T40" s="117" t="s">
        <v>189</v>
      </c>
      <c r="V40" s="81">
        <v>16</v>
      </c>
      <c r="W40" s="90" t="s">
        <v>128</v>
      </c>
      <c r="X40" s="90" t="s">
        <v>129</v>
      </c>
      <c r="Y40" s="81" t="s">
        <v>158</v>
      </c>
      <c r="Z40" s="113" t="s">
        <v>182</v>
      </c>
    </row>
    <row r="41" spans="2:26" ht="15.75" thickBot="1">
      <c r="B41" s="13"/>
      <c r="C41" s="13"/>
      <c r="D41" s="13"/>
      <c r="E41" s="13"/>
      <c r="F41" s="13"/>
      <c r="G41" s="13"/>
      <c r="H41" s="13"/>
      <c r="I41" s="13"/>
      <c r="J41" s="13"/>
      <c r="K41" s="18"/>
      <c r="L41" s="15" t="s">
        <v>23</v>
      </c>
      <c r="P41" s="41">
        <f>IF($J$25="",0,$N$25)</f>
        <v>0</v>
      </c>
      <c r="Q41" s="87">
        <v>17</v>
      </c>
      <c r="R41" s="88" t="s">
        <v>225</v>
      </c>
      <c r="S41" s="81" t="s">
        <v>85</v>
      </c>
      <c r="T41" s="117" t="s">
        <v>189</v>
      </c>
      <c r="V41" s="81">
        <v>17</v>
      </c>
      <c r="W41" s="81" t="s">
        <v>130</v>
      </c>
      <c r="X41" s="81" t="s">
        <v>131</v>
      </c>
      <c r="Y41" s="81" t="s">
        <v>155</v>
      </c>
      <c r="Z41" s="81" t="s">
        <v>182</v>
      </c>
    </row>
    <row r="42" spans="2:26" ht="15">
      <c r="B42" s="10"/>
      <c r="C42" s="125"/>
      <c r="D42" s="179" t="s">
        <v>24</v>
      </c>
      <c r="E42" s="179"/>
      <c r="F42" s="171"/>
      <c r="G42" s="171"/>
      <c r="H42" s="171"/>
      <c r="I42" s="21"/>
      <c r="J42" s="21"/>
      <c r="K42" s="31"/>
      <c r="L42" s="131"/>
      <c r="P42" s="41">
        <f>IF($J$26="",0,$N$26)</f>
        <v>0</v>
      </c>
      <c r="Q42" s="87">
        <v>18</v>
      </c>
      <c r="R42" s="88" t="s">
        <v>208</v>
      </c>
      <c r="S42" s="81" t="s">
        <v>86</v>
      </c>
      <c r="T42" s="117" t="s">
        <v>189</v>
      </c>
      <c r="V42" s="81">
        <v>18</v>
      </c>
      <c r="W42" s="81" t="s">
        <v>59</v>
      </c>
      <c r="X42" s="81" t="s">
        <v>60</v>
      </c>
      <c r="Y42" s="81" t="s">
        <v>240</v>
      </c>
      <c r="Z42" s="81" t="s">
        <v>182</v>
      </c>
    </row>
    <row r="43" spans="2:26" ht="15" customHeight="1">
      <c r="B43" s="10"/>
      <c r="C43" s="126"/>
      <c r="D43" s="176" t="s">
        <v>24</v>
      </c>
      <c r="E43" s="176"/>
      <c r="F43" s="172"/>
      <c r="G43" s="172"/>
      <c r="H43" s="172"/>
      <c r="I43" s="22"/>
      <c r="J43" s="22"/>
      <c r="K43" s="32"/>
      <c r="L43" s="129">
        <v>0</v>
      </c>
      <c r="P43" s="41"/>
      <c r="Q43" s="87">
        <v>19</v>
      </c>
      <c r="R43" s="88" t="s">
        <v>209</v>
      </c>
      <c r="S43" s="81" t="s">
        <v>87</v>
      </c>
      <c r="T43" s="117" t="s">
        <v>187</v>
      </c>
      <c r="V43" s="81">
        <v>19</v>
      </c>
      <c r="W43" s="81" t="s">
        <v>132</v>
      </c>
      <c r="X43" s="81" t="s">
        <v>119</v>
      </c>
      <c r="Y43" s="81" t="s">
        <v>155</v>
      </c>
      <c r="Z43" s="81" t="s">
        <v>182</v>
      </c>
    </row>
    <row r="44" spans="2:26" ht="15">
      <c r="B44" s="10"/>
      <c r="C44" s="136"/>
      <c r="D44" s="168" t="s">
        <v>24</v>
      </c>
      <c r="E44" s="168"/>
      <c r="F44" s="172"/>
      <c r="G44" s="172"/>
      <c r="H44" s="172"/>
      <c r="I44" s="33"/>
      <c r="J44" s="33"/>
      <c r="K44" s="34"/>
      <c r="L44" s="137">
        <v>0</v>
      </c>
      <c r="P44" s="80">
        <f>SUM($P$22:$P$27)+SUM($P$29:$P$32)+SUM($P$34:$P$36)+SUM($P$39:$P$42)</f>
        <v>0</v>
      </c>
      <c r="Q44" s="87">
        <v>20</v>
      </c>
      <c r="R44" s="88" t="s">
        <v>210</v>
      </c>
      <c r="S44" s="81" t="s">
        <v>90</v>
      </c>
      <c r="T44" s="117" t="s">
        <v>187</v>
      </c>
      <c r="V44" s="81">
        <v>20</v>
      </c>
      <c r="W44" s="81" t="s">
        <v>61</v>
      </c>
      <c r="X44" s="81" t="s">
        <v>62</v>
      </c>
      <c r="Y44" s="81" t="s">
        <v>160</v>
      </c>
      <c r="Z44" s="81" t="s">
        <v>182</v>
      </c>
    </row>
    <row r="45" spans="2:26" ht="15.75" thickBot="1">
      <c r="B45" s="12"/>
      <c r="C45" s="127"/>
      <c r="D45" s="178" t="s">
        <v>41</v>
      </c>
      <c r="E45" s="178"/>
      <c r="F45" s="167"/>
      <c r="G45" s="167"/>
      <c r="H45" s="167"/>
      <c r="I45" s="23"/>
      <c r="J45" s="23"/>
      <c r="K45" s="35"/>
      <c r="L45" s="137">
        <v>0</v>
      </c>
      <c r="P45" s="41"/>
      <c r="Q45" s="87">
        <v>21</v>
      </c>
      <c r="R45" s="88" t="s">
        <v>211</v>
      </c>
      <c r="S45" s="81" t="s">
        <v>88</v>
      </c>
      <c r="T45" s="117" t="s">
        <v>187</v>
      </c>
      <c r="V45" s="81">
        <v>21</v>
      </c>
      <c r="W45" s="81" t="s">
        <v>42</v>
      </c>
      <c r="X45" s="81" t="s">
        <v>43</v>
      </c>
      <c r="Y45" s="81" t="s">
        <v>250</v>
      </c>
      <c r="Z45" s="81" t="s">
        <v>182</v>
      </c>
    </row>
    <row r="46" spans="9:26" ht="16.5" thickBot="1">
      <c r="I46" s="181" t="s">
        <v>25</v>
      </c>
      <c r="J46" s="181"/>
      <c r="K46" s="181"/>
      <c r="L46" s="37">
        <f>SUM(L42:L44)-L45</f>
        <v>0</v>
      </c>
      <c r="Q46" s="87">
        <v>22</v>
      </c>
      <c r="R46" s="88" t="s">
        <v>212</v>
      </c>
      <c r="S46" s="81" t="s">
        <v>89</v>
      </c>
      <c r="T46" s="117" t="s">
        <v>187</v>
      </c>
      <c r="V46" s="81">
        <v>22</v>
      </c>
      <c r="W46" s="81" t="s">
        <v>146</v>
      </c>
      <c r="X46" s="81" t="s">
        <v>65</v>
      </c>
      <c r="Y46" s="81" t="s">
        <v>161</v>
      </c>
      <c r="Z46" s="81" t="s">
        <v>182</v>
      </c>
    </row>
    <row r="47" spans="17:26" ht="15.75" customHeight="1">
      <c r="Q47" s="87">
        <v>23</v>
      </c>
      <c r="R47" s="88" t="s">
        <v>213</v>
      </c>
      <c r="S47" s="81" t="s">
        <v>148</v>
      </c>
      <c r="T47" s="117" t="s">
        <v>186</v>
      </c>
      <c r="V47" s="81">
        <v>23</v>
      </c>
      <c r="W47" s="90" t="s">
        <v>122</v>
      </c>
      <c r="X47" s="90" t="s">
        <v>67</v>
      </c>
      <c r="Y47" s="81" t="s">
        <v>162</v>
      </c>
      <c r="Z47" s="81" t="s">
        <v>182</v>
      </c>
    </row>
    <row r="48" spans="14:26" ht="15">
      <c r="N48" s="42">
        <f>SUM(L46,F37,N37,G32,G26,N32,N27)</f>
        <v>0</v>
      </c>
      <c r="Q48" s="87">
        <v>24</v>
      </c>
      <c r="R48" s="88" t="s">
        <v>214</v>
      </c>
      <c r="S48" s="81" t="s">
        <v>91</v>
      </c>
      <c r="T48" s="117" t="s">
        <v>190</v>
      </c>
      <c r="V48" s="81">
        <v>24</v>
      </c>
      <c r="W48" s="81" t="s">
        <v>96</v>
      </c>
      <c r="X48" s="81" t="s">
        <v>97</v>
      </c>
      <c r="Y48" s="90" t="s">
        <v>163</v>
      </c>
      <c r="Z48" s="81" t="s">
        <v>182</v>
      </c>
    </row>
    <row r="49" spans="2:26" ht="13.5" customHeight="1" thickBot="1">
      <c r="B49" s="103" t="s">
        <v>110</v>
      </c>
      <c r="C49" s="104"/>
      <c r="D49" s="104"/>
      <c r="E49" s="104"/>
      <c r="F49" s="6"/>
      <c r="G49" s="6"/>
      <c r="H49" s="6"/>
      <c r="I49" s="6"/>
      <c r="J49" s="6"/>
      <c r="K49" s="6"/>
      <c r="L49" s="6"/>
      <c r="M49" s="6"/>
      <c r="N49" s="6"/>
      <c r="Q49" s="87">
        <v>25</v>
      </c>
      <c r="R49" s="88" t="s">
        <v>215</v>
      </c>
      <c r="S49" s="81" t="s">
        <v>92</v>
      </c>
      <c r="T49" s="117" t="s">
        <v>190</v>
      </c>
      <c r="V49" s="81">
        <v>25</v>
      </c>
      <c r="W49" s="90" t="s">
        <v>137</v>
      </c>
      <c r="X49" s="90" t="s">
        <v>138</v>
      </c>
      <c r="Y49" s="81" t="s">
        <v>165</v>
      </c>
      <c r="Z49" s="81" t="s">
        <v>182</v>
      </c>
    </row>
    <row r="50" spans="2:26" ht="21" customHeight="1" thickBot="1">
      <c r="B50" s="139"/>
      <c r="D50" t="s">
        <v>29</v>
      </c>
      <c r="H50" s="138">
        <f>IF(B50="","",SUM(G26,N27,G32,N32,F37,N37,L46))</f>
      </c>
      <c r="Q50" s="87">
        <v>26</v>
      </c>
      <c r="R50" s="88" t="s">
        <v>216</v>
      </c>
      <c r="S50" s="81" t="s">
        <v>93</v>
      </c>
      <c r="T50" s="117" t="s">
        <v>190</v>
      </c>
      <c r="V50" s="81">
        <v>26</v>
      </c>
      <c r="W50" s="90" t="s">
        <v>105</v>
      </c>
      <c r="X50" s="90" t="s">
        <v>106</v>
      </c>
      <c r="Y50" s="81" t="s">
        <v>164</v>
      </c>
      <c r="Z50" s="81" t="s">
        <v>182</v>
      </c>
    </row>
    <row r="51" spans="4:26" ht="13.5" customHeight="1">
      <c r="D51" s="109" t="s">
        <v>147</v>
      </c>
      <c r="Q51" s="87">
        <v>27</v>
      </c>
      <c r="R51" s="88" t="s">
        <v>217</v>
      </c>
      <c r="S51" s="81" t="s">
        <v>94</v>
      </c>
      <c r="T51" s="117" t="s">
        <v>190</v>
      </c>
      <c r="V51" s="81">
        <v>27</v>
      </c>
      <c r="W51" s="81" t="s">
        <v>139</v>
      </c>
      <c r="X51" s="81" t="s">
        <v>67</v>
      </c>
      <c r="Y51" s="81" t="s">
        <v>166</v>
      </c>
      <c r="Z51" s="81" t="s">
        <v>182</v>
      </c>
    </row>
    <row r="52" spans="4:26" ht="13.5" customHeight="1" thickBot="1">
      <c r="D52" s="109"/>
      <c r="Q52" s="87">
        <v>28</v>
      </c>
      <c r="R52" s="88" t="s">
        <v>218</v>
      </c>
      <c r="S52" s="81" t="s">
        <v>92</v>
      </c>
      <c r="T52" s="117" t="s">
        <v>190</v>
      </c>
      <c r="V52" s="81">
        <v>28</v>
      </c>
      <c r="W52" s="81" t="s">
        <v>144</v>
      </c>
      <c r="X52" s="81" t="s">
        <v>145</v>
      </c>
      <c r="Y52" s="81" t="s">
        <v>167</v>
      </c>
      <c r="Z52" s="81" t="s">
        <v>182</v>
      </c>
    </row>
    <row r="53" spans="2:26" ht="21" customHeight="1" thickBot="1">
      <c r="B53" s="142"/>
      <c r="D53" s="175" t="s">
        <v>243</v>
      </c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Q53" s="87">
        <v>29</v>
      </c>
      <c r="R53" s="88" t="s">
        <v>219</v>
      </c>
      <c r="S53" s="81" t="s">
        <v>93</v>
      </c>
      <c r="T53" s="117" t="s">
        <v>190</v>
      </c>
      <c r="V53" s="81">
        <v>29</v>
      </c>
      <c r="W53" s="81" t="s">
        <v>44</v>
      </c>
      <c r="X53" s="81" t="s">
        <v>45</v>
      </c>
      <c r="Y53" s="81" t="s">
        <v>170</v>
      </c>
      <c r="Z53" s="81" t="s">
        <v>182</v>
      </c>
    </row>
    <row r="54" spans="4:26" ht="15"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Q54" s="87">
        <v>30</v>
      </c>
      <c r="R54" s="88" t="s">
        <v>220</v>
      </c>
      <c r="S54" s="81" t="s">
        <v>94</v>
      </c>
      <c r="T54" s="117" t="s">
        <v>190</v>
      </c>
      <c r="V54" s="81">
        <v>30</v>
      </c>
      <c r="W54" s="90" t="s">
        <v>168</v>
      </c>
      <c r="X54" s="90" t="s">
        <v>169</v>
      </c>
      <c r="Y54" s="81" t="s">
        <v>171</v>
      </c>
      <c r="Z54" s="81" t="s">
        <v>182</v>
      </c>
    </row>
    <row r="55" spans="4:26" ht="15"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Q55" s="87">
        <v>31</v>
      </c>
      <c r="R55" s="88"/>
      <c r="S55" s="81"/>
      <c r="T55" s="88"/>
      <c r="V55" s="81">
        <v>31</v>
      </c>
      <c r="W55" s="81" t="s">
        <v>172</v>
      </c>
      <c r="X55" s="81" t="s">
        <v>173</v>
      </c>
      <c r="Y55" s="81" t="s">
        <v>174</v>
      </c>
      <c r="Z55" s="81" t="s">
        <v>182</v>
      </c>
    </row>
    <row r="56" spans="4:26" ht="16.5" customHeight="1"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Q56" s="87">
        <v>32</v>
      </c>
      <c r="R56" s="88"/>
      <c r="S56" s="81"/>
      <c r="T56" s="88"/>
      <c r="V56" s="81">
        <v>32</v>
      </c>
      <c r="W56" s="81" t="s">
        <v>175</v>
      </c>
      <c r="X56" s="81" t="s">
        <v>176</v>
      </c>
      <c r="Y56" s="81" t="s">
        <v>246</v>
      </c>
      <c r="Z56" s="81" t="s">
        <v>182</v>
      </c>
    </row>
    <row r="57" spans="4:26" ht="16.5" customHeight="1">
      <c r="D57" s="24"/>
      <c r="E57" s="24"/>
      <c r="F57" s="24"/>
      <c r="G57" s="24"/>
      <c r="H57" s="24"/>
      <c r="I57" s="24"/>
      <c r="J57" s="24"/>
      <c r="K57" s="24"/>
      <c r="Q57" s="87">
        <v>33</v>
      </c>
      <c r="R57" s="88"/>
      <c r="S57" s="81"/>
      <c r="T57" s="88"/>
      <c r="V57" s="81">
        <v>33</v>
      </c>
      <c r="W57" s="81" t="s">
        <v>66</v>
      </c>
      <c r="X57" s="81" t="s">
        <v>50</v>
      </c>
      <c r="Y57" s="81" t="s">
        <v>166</v>
      </c>
      <c r="Z57" s="81" t="s">
        <v>182</v>
      </c>
    </row>
    <row r="58" spans="4:26" ht="15">
      <c r="D58" t="s">
        <v>27</v>
      </c>
      <c r="H58" s="140">
        <f>P44</f>
        <v>0</v>
      </c>
      <c r="L58" s="43" t="s">
        <v>31</v>
      </c>
      <c r="Q58" s="87">
        <v>34</v>
      </c>
      <c r="R58" s="88"/>
      <c r="S58" s="81"/>
      <c r="T58" s="88"/>
      <c r="V58" s="81">
        <v>34</v>
      </c>
      <c r="W58" s="81" t="s">
        <v>57</v>
      </c>
      <c r="X58" s="81" t="s">
        <v>58</v>
      </c>
      <c r="Y58" s="81" t="s">
        <v>177</v>
      </c>
      <c r="Z58" s="81" t="s">
        <v>182</v>
      </c>
    </row>
    <row r="59" spans="4:26" ht="15">
      <c r="D59" s="180" t="s">
        <v>28</v>
      </c>
      <c r="E59" s="180"/>
      <c r="F59" s="180"/>
      <c r="G59" s="180"/>
      <c r="H59" s="141">
        <f>H58*0.66</f>
        <v>0</v>
      </c>
      <c r="L59" s="43" t="s">
        <v>32</v>
      </c>
      <c r="Q59" s="87">
        <v>35</v>
      </c>
      <c r="R59" s="88"/>
      <c r="S59" s="81"/>
      <c r="T59" s="88"/>
      <c r="V59" s="81">
        <v>35</v>
      </c>
      <c r="W59" s="90" t="s">
        <v>55</v>
      </c>
      <c r="X59" s="90" t="s">
        <v>56</v>
      </c>
      <c r="Y59" s="81" t="s">
        <v>178</v>
      </c>
      <c r="Z59" s="81" t="s">
        <v>182</v>
      </c>
    </row>
    <row r="60" spans="17:26" ht="12.75" customHeight="1">
      <c r="Q60" s="87">
        <v>36</v>
      </c>
      <c r="R60" s="88"/>
      <c r="S60" s="81"/>
      <c r="T60" s="88"/>
      <c r="V60" s="81">
        <v>36</v>
      </c>
      <c r="W60" s="81" t="s">
        <v>133</v>
      </c>
      <c r="X60" s="81" t="s">
        <v>134</v>
      </c>
      <c r="Y60" s="81" t="s">
        <v>179</v>
      </c>
      <c r="Z60" s="81" t="s">
        <v>182</v>
      </c>
    </row>
    <row r="61" spans="17:26" ht="15" customHeight="1">
      <c r="Q61" s="87">
        <v>37</v>
      </c>
      <c r="R61" s="88"/>
      <c r="S61" s="81"/>
      <c r="T61" s="88"/>
      <c r="V61" s="81">
        <v>37</v>
      </c>
      <c r="W61" s="90" t="s">
        <v>53</v>
      </c>
      <c r="X61" s="90" t="s">
        <v>54</v>
      </c>
      <c r="Y61" s="90" t="s">
        <v>180</v>
      </c>
      <c r="Z61" s="81" t="s">
        <v>182</v>
      </c>
    </row>
    <row r="62" spans="1:26" ht="18.75" customHeight="1">
      <c r="A62" s="48" t="s">
        <v>40</v>
      </c>
      <c r="B62" s="49"/>
      <c r="C62" s="49"/>
      <c r="D62" s="79"/>
      <c r="E62" s="100"/>
      <c r="F62" s="101"/>
      <c r="G62" s="74" t="s">
        <v>40</v>
      </c>
      <c r="H62" s="49"/>
      <c r="I62" s="77"/>
      <c r="J62" s="75"/>
      <c r="L62" s="56" t="s">
        <v>108</v>
      </c>
      <c r="M62" s="57"/>
      <c r="N62" s="50"/>
      <c r="Q62" s="87">
        <v>38</v>
      </c>
      <c r="R62" s="88"/>
      <c r="S62" s="81"/>
      <c r="T62" s="88"/>
      <c r="V62" s="81">
        <v>38</v>
      </c>
      <c r="W62" s="81" t="s">
        <v>135</v>
      </c>
      <c r="X62" s="81" t="s">
        <v>95</v>
      </c>
      <c r="Y62" s="90" t="s">
        <v>181</v>
      </c>
      <c r="Z62" s="81" t="s">
        <v>182</v>
      </c>
    </row>
    <row r="63" spans="1:26" ht="15" customHeight="1">
      <c r="A63" s="71" t="s">
        <v>39</v>
      </c>
      <c r="B63" s="69"/>
      <c r="C63" s="69"/>
      <c r="D63" s="69"/>
      <c r="E63" s="165"/>
      <c r="F63" s="182"/>
      <c r="G63" s="165" t="s">
        <v>111</v>
      </c>
      <c r="H63" s="166"/>
      <c r="I63" s="70"/>
      <c r="J63" s="76"/>
      <c r="L63" s="61" t="s">
        <v>136</v>
      </c>
      <c r="M63" s="59"/>
      <c r="N63" s="60"/>
      <c r="Q63" s="87">
        <v>39</v>
      </c>
      <c r="R63" s="88"/>
      <c r="S63" s="81"/>
      <c r="T63" s="88"/>
      <c r="V63" s="81">
        <v>38</v>
      </c>
      <c r="W63" s="81" t="s">
        <v>226</v>
      </c>
      <c r="X63" s="81" t="s">
        <v>50</v>
      </c>
      <c r="Y63" s="90" t="s">
        <v>227</v>
      </c>
      <c r="Z63" s="81" t="s">
        <v>182</v>
      </c>
    </row>
    <row r="64" spans="1:26" ht="15">
      <c r="A64" s="51"/>
      <c r="B64" s="11"/>
      <c r="C64" s="11"/>
      <c r="D64" s="11"/>
      <c r="E64" s="165"/>
      <c r="F64" s="182"/>
      <c r="G64" s="165"/>
      <c r="H64" s="166"/>
      <c r="I64" s="68"/>
      <c r="J64" s="75"/>
      <c r="L64" s="51"/>
      <c r="M64" s="11"/>
      <c r="N64" s="52"/>
      <c r="Q64" s="87">
        <v>40</v>
      </c>
      <c r="R64" s="88"/>
      <c r="S64" s="81"/>
      <c r="T64" s="88"/>
      <c r="V64" s="81">
        <v>39</v>
      </c>
      <c r="W64" s="90" t="s">
        <v>237</v>
      </c>
      <c r="X64" s="90" t="s">
        <v>50</v>
      </c>
      <c r="Y64" s="90" t="s">
        <v>227</v>
      </c>
      <c r="Z64" s="81" t="s">
        <v>182</v>
      </c>
    </row>
    <row r="65" spans="1:26" ht="15">
      <c r="A65" s="51"/>
      <c r="B65" s="11"/>
      <c r="C65" s="11"/>
      <c r="D65" s="11"/>
      <c r="E65" s="72"/>
      <c r="F65" s="102"/>
      <c r="G65" s="72"/>
      <c r="H65" s="11"/>
      <c r="I65" s="68"/>
      <c r="J65" s="75"/>
      <c r="L65" s="51"/>
      <c r="M65" s="11"/>
      <c r="N65" s="52"/>
      <c r="Q65" s="87">
        <v>41</v>
      </c>
      <c r="R65" s="88"/>
      <c r="S65" s="81"/>
      <c r="T65" s="88"/>
      <c r="V65" s="81">
        <v>40</v>
      </c>
      <c r="W65" s="90" t="s">
        <v>228</v>
      </c>
      <c r="X65" s="90" t="s">
        <v>229</v>
      </c>
      <c r="Y65" s="90" t="s">
        <v>227</v>
      </c>
      <c r="Z65" s="81" t="s">
        <v>182</v>
      </c>
    </row>
    <row r="66" spans="1:26" ht="15">
      <c r="A66" s="51"/>
      <c r="B66" s="11"/>
      <c r="C66" s="11"/>
      <c r="D66" s="11"/>
      <c r="E66" s="72"/>
      <c r="F66" s="102"/>
      <c r="G66" s="72"/>
      <c r="H66" s="11"/>
      <c r="I66" s="68"/>
      <c r="J66" s="75"/>
      <c r="L66" s="51"/>
      <c r="M66" s="11"/>
      <c r="N66" s="52"/>
      <c r="Q66" s="87">
        <v>42</v>
      </c>
      <c r="R66" s="88"/>
      <c r="S66" s="81"/>
      <c r="T66" s="88"/>
      <c r="V66" s="81">
        <v>41</v>
      </c>
      <c r="W66" s="81" t="s">
        <v>230</v>
      </c>
      <c r="X66" s="81" t="s">
        <v>231</v>
      </c>
      <c r="Y66" s="90" t="s">
        <v>227</v>
      </c>
      <c r="Z66" s="81" t="s">
        <v>182</v>
      </c>
    </row>
    <row r="67" spans="1:26" ht="20.25" customHeight="1">
      <c r="A67" s="53"/>
      <c r="B67" s="54"/>
      <c r="C67" s="54"/>
      <c r="D67" s="54"/>
      <c r="E67" s="72"/>
      <c r="F67" s="102"/>
      <c r="G67" s="73"/>
      <c r="H67" s="54"/>
      <c r="I67" s="78"/>
      <c r="J67" s="75"/>
      <c r="L67" s="53"/>
      <c r="M67" s="54"/>
      <c r="N67" s="55"/>
      <c r="Q67" s="87">
        <v>43</v>
      </c>
      <c r="R67" s="88"/>
      <c r="S67" s="81"/>
      <c r="T67" s="88"/>
      <c r="V67" s="81">
        <v>42</v>
      </c>
      <c r="W67" s="81" t="s">
        <v>232</v>
      </c>
      <c r="X67" s="81" t="s">
        <v>233</v>
      </c>
      <c r="Y67" s="81" t="s">
        <v>227</v>
      </c>
      <c r="Z67" s="81" t="s">
        <v>182</v>
      </c>
    </row>
    <row r="68" spans="17:26" ht="17.25" customHeight="1">
      <c r="Q68" s="87">
        <v>44</v>
      </c>
      <c r="R68" s="88"/>
      <c r="S68" s="81"/>
      <c r="T68" s="88"/>
      <c r="V68" s="81">
        <v>43</v>
      </c>
      <c r="W68" s="81" t="s">
        <v>234</v>
      </c>
      <c r="X68" s="81" t="s">
        <v>235</v>
      </c>
      <c r="Y68" s="81" t="s">
        <v>236</v>
      </c>
      <c r="Z68" s="81" t="s">
        <v>182</v>
      </c>
    </row>
    <row r="69" spans="1:26" ht="15" customHeight="1">
      <c r="A69" s="177" t="s">
        <v>98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Q69" s="87">
        <v>45</v>
      </c>
      <c r="R69" s="88"/>
      <c r="S69" s="81"/>
      <c r="T69" s="88"/>
      <c r="V69" s="81">
        <v>44</v>
      </c>
      <c r="W69" s="81" t="s">
        <v>247</v>
      </c>
      <c r="X69" s="81" t="s">
        <v>248</v>
      </c>
      <c r="Y69" s="81" t="s">
        <v>249</v>
      </c>
      <c r="Z69" s="81" t="s">
        <v>182</v>
      </c>
    </row>
    <row r="70" spans="1:26" ht="1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Q70" s="82"/>
      <c r="R70" s="83"/>
      <c r="S70" s="84"/>
      <c r="T70" s="83"/>
      <c r="V70" s="81">
        <v>45</v>
      </c>
      <c r="W70" s="90" t="s">
        <v>242</v>
      </c>
      <c r="X70" s="90" t="s">
        <v>60</v>
      </c>
      <c r="Y70" s="90" t="s">
        <v>227</v>
      </c>
      <c r="Z70" s="81" t="s">
        <v>182</v>
      </c>
    </row>
    <row r="71" spans="1:26" s="62" customFormat="1" ht="15" customHeight="1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Q71" s="82"/>
      <c r="R71" s="83"/>
      <c r="S71" s="84"/>
      <c r="T71" s="83"/>
      <c r="V71" s="81">
        <v>46</v>
      </c>
      <c r="W71" s="90" t="s">
        <v>244</v>
      </c>
      <c r="X71" s="90" t="s">
        <v>245</v>
      </c>
      <c r="Y71" s="90" t="s">
        <v>227</v>
      </c>
      <c r="Z71" s="81" t="s">
        <v>182</v>
      </c>
    </row>
    <row r="72" spans="1:20" ht="14.25" customHeight="1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Q72" s="82"/>
      <c r="R72" s="83"/>
      <c r="S72" s="84"/>
      <c r="T72" s="83"/>
    </row>
    <row r="73" spans="17:21" ht="15">
      <c r="Q73" s="82"/>
      <c r="R73" s="83"/>
      <c r="S73" s="84"/>
      <c r="T73" s="83"/>
      <c r="U73" s="11"/>
    </row>
    <row r="74" spans="17:20" ht="15">
      <c r="Q74" s="82"/>
      <c r="R74" s="83"/>
      <c r="S74" s="84"/>
      <c r="T74" s="83"/>
    </row>
    <row r="75" spans="17:20" ht="15">
      <c r="Q75" s="82"/>
      <c r="R75" s="83"/>
      <c r="S75" s="84"/>
      <c r="T75" s="83"/>
    </row>
    <row r="76" spans="17:20" ht="15">
      <c r="Q76" s="82"/>
      <c r="R76" s="83"/>
      <c r="S76" s="84"/>
      <c r="T76" s="83"/>
    </row>
    <row r="77" spans="17:20" ht="15">
      <c r="Q77" s="82"/>
      <c r="R77" s="83"/>
      <c r="S77" s="84"/>
      <c r="T77" s="83"/>
    </row>
    <row r="78" spans="17:20" ht="15">
      <c r="Q78" s="82"/>
      <c r="R78" s="83"/>
      <c r="S78" s="84"/>
      <c r="T78" s="83"/>
    </row>
    <row r="79" spans="17:20" ht="15">
      <c r="Q79" s="82"/>
      <c r="R79" s="83"/>
      <c r="S79" s="84"/>
      <c r="T79" s="83"/>
    </row>
    <row r="80" spans="17:20" ht="15">
      <c r="Q80" s="82"/>
      <c r="R80" s="83"/>
      <c r="S80" s="84"/>
      <c r="T80" s="83"/>
    </row>
    <row r="81" spans="17:20" ht="15">
      <c r="Q81" s="82"/>
      <c r="R81" s="83"/>
      <c r="S81" s="84"/>
      <c r="T81" s="83"/>
    </row>
    <row r="82" spans="17:20" ht="15">
      <c r="Q82" s="82"/>
      <c r="R82" s="83"/>
      <c r="S82" s="84"/>
      <c r="T82" s="83"/>
    </row>
    <row r="83" spans="17:20" ht="15">
      <c r="Q83" s="82"/>
      <c r="R83" s="83"/>
      <c r="S83" s="84"/>
      <c r="T83" s="83"/>
    </row>
    <row r="84" spans="17:20" ht="15">
      <c r="Q84" s="82"/>
      <c r="R84" s="83"/>
      <c r="S84" s="84"/>
      <c r="T84" s="83"/>
    </row>
    <row r="85" spans="17:20" ht="15">
      <c r="Q85" s="82"/>
      <c r="R85" s="83"/>
      <c r="S85" s="84"/>
      <c r="T85" s="83"/>
    </row>
    <row r="86" spans="17:20" ht="15">
      <c r="Q86" s="82"/>
      <c r="R86" s="83"/>
      <c r="S86" s="84"/>
      <c r="T86" s="83"/>
    </row>
    <row r="87" spans="17:20" ht="15">
      <c r="Q87" s="82"/>
      <c r="R87" s="83"/>
      <c r="S87" s="84"/>
      <c r="T87" s="83"/>
    </row>
    <row r="88" spans="17:20" ht="15">
      <c r="Q88" s="82"/>
      <c r="R88" s="83"/>
      <c r="S88" s="84"/>
      <c r="T88" s="83"/>
    </row>
    <row r="89" spans="17:20" ht="15">
      <c r="Q89" s="82"/>
      <c r="R89" s="83"/>
      <c r="S89" s="84"/>
      <c r="T89" s="83"/>
    </row>
    <row r="90" spans="17:20" ht="15" customHeight="1">
      <c r="Q90" s="82"/>
      <c r="R90" s="83"/>
      <c r="S90" s="84"/>
      <c r="T90" s="83"/>
    </row>
    <row r="91" spans="17:20" ht="15">
      <c r="Q91" s="82"/>
      <c r="R91" s="85"/>
      <c r="S91" s="86"/>
      <c r="T91" s="85"/>
    </row>
    <row r="92" spans="17:20" ht="15">
      <c r="Q92" s="82"/>
      <c r="R92" s="85"/>
      <c r="S92" s="86"/>
      <c r="T92" s="85"/>
    </row>
    <row r="93" spans="17:20" ht="15">
      <c r="Q93" s="82"/>
      <c r="R93" s="85"/>
      <c r="S93" s="86"/>
      <c r="T93" s="85"/>
    </row>
  </sheetData>
  <sheetProtection/>
  <mergeCells count="36">
    <mergeCell ref="Z23:Z24"/>
    <mergeCell ref="D53:N56"/>
    <mergeCell ref="D43:E43"/>
    <mergeCell ref="F44:H44"/>
    <mergeCell ref="A69:N72"/>
    <mergeCell ref="D45:E45"/>
    <mergeCell ref="D42:E42"/>
    <mergeCell ref="D59:G59"/>
    <mergeCell ref="I46:K46"/>
    <mergeCell ref="E63:F64"/>
    <mergeCell ref="G63:H64"/>
    <mergeCell ref="F45:H45"/>
    <mergeCell ref="D44:E44"/>
    <mergeCell ref="D24:E24"/>
    <mergeCell ref="A34:N34"/>
    <mergeCell ref="D25:E25"/>
    <mergeCell ref="F42:H42"/>
    <mergeCell ref="F43:H43"/>
    <mergeCell ref="A39:N39"/>
    <mergeCell ref="C27:J27"/>
    <mergeCell ref="E1:N1"/>
    <mergeCell ref="C5:E5"/>
    <mergeCell ref="H5:L5"/>
    <mergeCell ref="L11:N11"/>
    <mergeCell ref="L9:N9"/>
    <mergeCell ref="E3:L3"/>
    <mergeCell ref="A1:D3"/>
    <mergeCell ref="L2:N2"/>
    <mergeCell ref="D23:E23"/>
    <mergeCell ref="A18:B18"/>
    <mergeCell ref="K18:N18"/>
    <mergeCell ref="K15:N15"/>
    <mergeCell ref="L14:N14"/>
    <mergeCell ref="W23:Y23"/>
    <mergeCell ref="A20:N20"/>
    <mergeCell ref="R23:S23"/>
  </mergeCells>
  <conditionalFormatting sqref="M3">
    <cfRule type="cellIs" priority="9" dxfId="1" operator="equal" stopIfTrue="1">
      <formula>"Le _ _ / _ _ / _ _ _ _"</formula>
    </cfRule>
  </conditionalFormatting>
  <conditionalFormatting sqref="G17">
    <cfRule type="cellIs" priority="1" dxfId="1" operator="equal" stopIfTrue="1">
      <formula>"X"</formula>
    </cfRule>
    <cfRule type="cellIs" priority="2" dxfId="0" operator="equal" stopIfTrue="1">
      <formula>"X"</formula>
    </cfRule>
  </conditionalFormatting>
  <hyperlinks>
    <hyperlink ref="T25" r:id="rId1" display="j-p.soulisse@pdltt.org"/>
    <hyperlink ref="T26:T27" r:id="rId2" display="j-p.soulisse@pdltt.org"/>
    <hyperlink ref="T28" r:id="rId3" display="cjdavid@wanadoo.fr"/>
    <hyperlink ref="T29" r:id="rId4" display="r.oiry@pdltt.org"/>
    <hyperlink ref="T30:T32" r:id="rId5" display="r.oiry@pdltt.org"/>
    <hyperlink ref="T33" r:id="rId6" display="jr.chevalier@pdltt.org"/>
    <hyperlink ref="T34" r:id="rId7" display="s.mallet@pdltt.org"/>
    <hyperlink ref="T35" r:id="rId8" display="p.gaudemer@pdltt.org"/>
    <hyperlink ref="T36" r:id="rId9" display="c.noblet@pdltt.org"/>
    <hyperlink ref="T37:T42" r:id="rId10" display="c.noblet@pdltt.org"/>
    <hyperlink ref="T43" r:id="rId11" display="s.mallet@pdltt.org"/>
    <hyperlink ref="T47" r:id="rId12" display="jr.chevalier@pdltt.org"/>
    <hyperlink ref="T48" r:id="rId13" display="j.barraud@pdltt.org"/>
    <hyperlink ref="T49:T54" r:id="rId14" display="j.barraud@pdltt.org"/>
    <hyperlink ref="T44:T46" r:id="rId15" display="s.mallet@pdltt.org"/>
    <hyperlink ref="E18" r:id="rId16" display="https://www.associatheque.fr/fr/association-et-benevoles/remboursement-de-frais.html"/>
  </hyperlink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77" r:id="rId20"/>
  <drawing r:id="rId19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2016-12-13T13:30:46Z</cp:lastPrinted>
  <dcterms:created xsi:type="dcterms:W3CDTF">2006-09-12T15:06:44Z</dcterms:created>
  <dcterms:modified xsi:type="dcterms:W3CDTF">2023-11-23T13:42:05Z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